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Documents\Andy\AndyCrossers\AndyEvents\Events NCAA Women's Pool\"/>
    </mc:Choice>
  </mc:AlternateContent>
  <xr:revisionPtr revIDLastSave="0" documentId="13_ncr:1_{D4E0B6C7-7B7B-4688-A099-3898D2DC126D}" xr6:coauthVersionLast="47" xr6:coauthVersionMax="47" xr10:uidLastSave="{00000000-0000-0000-0000-000000000000}"/>
  <bookViews>
    <workbookView xWindow="-108" yWindow="-108" windowWidth="16608" windowHeight="8832" xr2:uid="{8481EA7E-8109-40F4-B1C4-C1C4BFEFF1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5" i="1" l="1"/>
  <c r="O151" i="1" s="1"/>
  <c r="I154" i="1"/>
  <c r="I148" i="1"/>
  <c r="O150" i="1" s="1"/>
  <c r="U144" i="1" s="1"/>
  <c r="I147" i="1"/>
  <c r="I141" i="1"/>
  <c r="O137" i="1" s="1"/>
  <c r="I140" i="1"/>
  <c r="I134" i="1"/>
  <c r="I133" i="1"/>
  <c r="I121" i="1"/>
  <c r="O117" i="1" s="1"/>
  <c r="I120" i="1"/>
  <c r="I114" i="1"/>
  <c r="O116" i="1" s="1"/>
  <c r="U110" i="1" s="1"/>
  <c r="I113" i="1"/>
  <c r="I107" i="1"/>
  <c r="I106" i="1"/>
  <c r="I100" i="1"/>
  <c r="I99" i="1"/>
  <c r="O102" i="1" s="1"/>
  <c r="U109" i="1" s="1"/>
  <c r="I87" i="1"/>
  <c r="I86" i="1"/>
  <c r="O83" i="1" s="1"/>
  <c r="I80" i="1"/>
  <c r="O82" i="1" s="1"/>
  <c r="I79" i="1"/>
  <c r="I73" i="1"/>
  <c r="I72" i="1"/>
  <c r="I66" i="1"/>
  <c r="O68" i="1" s="1"/>
  <c r="I65" i="1"/>
  <c r="I53" i="1"/>
  <c r="O49" i="1" s="1"/>
  <c r="I52" i="1"/>
  <c r="I46" i="1"/>
  <c r="I45" i="1"/>
  <c r="I39" i="1"/>
  <c r="I38" i="1"/>
  <c r="O35" i="1" s="1"/>
  <c r="I32" i="1"/>
  <c r="I31" i="1"/>
  <c r="O34" i="1" s="1"/>
  <c r="AC22" i="1"/>
  <c r="L168" i="1" s="1"/>
  <c r="AA22" i="1"/>
  <c r="F170" i="1" s="1"/>
  <c r="X22" i="1"/>
  <c r="X41" i="1" s="1"/>
  <c r="X57" i="1" s="1"/>
  <c r="R22" i="1"/>
  <c r="R48" i="1" s="1"/>
  <c r="L22" i="1"/>
  <c r="L45" i="1" s="1"/>
  <c r="F22" i="1"/>
  <c r="F47" i="1" s="1"/>
  <c r="O136" i="1" l="1"/>
  <c r="U143" i="1" s="1"/>
  <c r="Z143" i="1" s="1"/>
  <c r="C171" i="1" s="1"/>
  <c r="O103" i="1"/>
  <c r="U76" i="1"/>
  <c r="O69" i="1"/>
  <c r="U75" i="1" s="1"/>
  <c r="Z75" i="1" s="1"/>
  <c r="O48" i="1"/>
  <c r="U42" i="1" s="1"/>
  <c r="Z109" i="1"/>
  <c r="U41" i="1"/>
  <c r="Z41" i="1" s="1"/>
  <c r="C167" i="1" s="1"/>
  <c r="F167" i="1"/>
  <c r="K177" i="1" s="1"/>
  <c r="L120" i="1"/>
  <c r="F149" i="1"/>
  <c r="L99" i="1"/>
  <c r="F135" i="1"/>
  <c r="F146" i="1"/>
  <c r="F132" i="1"/>
  <c r="L140" i="1"/>
  <c r="F105" i="1"/>
  <c r="F108" i="1"/>
  <c r="L113" i="1"/>
  <c r="R136" i="1"/>
  <c r="R150" i="1"/>
  <c r="L154" i="1"/>
  <c r="F98" i="1"/>
  <c r="F101" i="1"/>
  <c r="X109" i="1"/>
  <c r="X125" i="1" s="1"/>
  <c r="F119" i="1"/>
  <c r="F122" i="1"/>
  <c r="L133" i="1"/>
  <c r="F139" i="1"/>
  <c r="F142" i="1"/>
  <c r="L147" i="1"/>
  <c r="R116" i="1"/>
  <c r="R102" i="1"/>
  <c r="L106" i="1"/>
  <c r="F112" i="1"/>
  <c r="F115" i="1"/>
  <c r="X143" i="1"/>
  <c r="X159" i="1" s="1"/>
  <c r="F153" i="1"/>
  <c r="F156" i="1"/>
  <c r="R68" i="1"/>
  <c r="L72" i="1"/>
  <c r="L65" i="1"/>
  <c r="R82" i="1"/>
  <c r="L86" i="1"/>
  <c r="F78" i="1"/>
  <c r="F81" i="1"/>
  <c r="F71" i="1"/>
  <c r="F74" i="1"/>
  <c r="L79" i="1"/>
  <c r="F64" i="1"/>
  <c r="F67" i="1"/>
  <c r="X75" i="1"/>
  <c r="X91" i="1" s="1"/>
  <c r="F85" i="1"/>
  <c r="F88" i="1"/>
  <c r="F37" i="1"/>
  <c r="F51" i="1"/>
  <c r="L52" i="1"/>
  <c r="F30" i="1"/>
  <c r="F40" i="1"/>
  <c r="F54" i="1"/>
  <c r="R34" i="1"/>
  <c r="R57" i="1" s="1"/>
  <c r="F33" i="1"/>
  <c r="F44" i="1"/>
  <c r="L38" i="1"/>
  <c r="L31" i="1"/>
  <c r="C170" i="1" l="1"/>
  <c r="I169" i="1" s="1"/>
  <c r="C168" i="1"/>
  <c r="I168" i="1" s="1"/>
  <c r="N168" i="1" s="1"/>
  <c r="R125" i="1"/>
  <c r="F159" i="1"/>
  <c r="R159" i="1"/>
  <c r="L159" i="1"/>
  <c r="F125" i="1"/>
  <c r="L125" i="1"/>
  <c r="R91" i="1"/>
  <c r="F91" i="1"/>
  <c r="L91" i="1"/>
  <c r="L57" i="1"/>
  <c r="F57" i="1"/>
  <c r="AC159" i="1" l="1"/>
  <c r="AC125" i="1"/>
  <c r="AC57" i="1"/>
  <c r="AC91" i="1"/>
  <c r="K175" i="1" l="1"/>
  <c r="K179" i="1" s="1"/>
  <c r="D22" i="1" s="1"/>
</calcChain>
</file>

<file path=xl/sharedStrings.xml><?xml version="1.0" encoding="utf-8"?>
<sst xmlns="http://schemas.openxmlformats.org/spreadsheetml/2006/main" count="115" uniqueCount="89">
  <si>
    <t>Pick</t>
  </si>
  <si>
    <t>Regional Total</t>
  </si>
  <si>
    <t>Final Four</t>
  </si>
  <si>
    <t xml:space="preserve"> Finals Total</t>
  </si>
  <si>
    <t xml:space="preserve"> Grand TOTAL</t>
  </si>
  <si>
    <t>To start anew, delete prior Gray and Orange "1" entries -- leave all else alone…programmed spaces.</t>
  </si>
  <si>
    <t>Note the next Round is auto-filled…again fill a "1" for the next Round picks…then next…next...next.</t>
  </si>
  <si>
    <t>Scoring Scheme</t>
  </si>
  <si>
    <t>Win</t>
  </si>
  <si>
    <t>Score</t>
  </si>
  <si>
    <t xml:space="preserve"> Regionals Total</t>
  </si>
  <si>
    <t xml:space="preserve"> [6] Creighton</t>
  </si>
  <si>
    <t xml:space="preserve"> [16] FDU</t>
  </si>
  <si>
    <t xml:space="preserve"> [15] Vermont</t>
  </si>
  <si>
    <t xml:space="preserve"> [12] Drake</t>
  </si>
  <si>
    <t>[#] College</t>
  </si>
  <si>
    <t>After Winner is known, enter a "1" after College Winner in Orange Area.  Note auto-score…or Blanks!</t>
  </si>
  <si>
    <t>Round Totals</t>
  </si>
  <si>
    <t>[When downloaded to Excel, disable the "Protected" status by clicking "Enable Editing".]</t>
  </si>
  <si>
    <t xml:space="preserve"> [4] Tennessee</t>
  </si>
  <si>
    <t>For each of four Regionals, go through First column and make your Picks with a "1" in the Gray Area.</t>
  </si>
  <si>
    <t>Don't be alarmed at auto-fill for next columns before Picks are completed -- default is second team.</t>
  </si>
  <si>
    <t>Use a file-copy to track the actual Tourney by Picking all the known Winners -- as was "Picked" below.</t>
  </si>
  <si>
    <t>GT</t>
  </si>
  <si>
    <t xml:space="preserve"> [1] S Carolina</t>
  </si>
  <si>
    <t xml:space="preserve"> [16] Norfolk St</t>
  </si>
  <si>
    <t>Greenville 1</t>
  </si>
  <si>
    <t xml:space="preserve"> [8] S Florida</t>
  </si>
  <si>
    <t xml:space="preserve"> [9] Marquette</t>
  </si>
  <si>
    <t xml:space="preserve"> [5] Oklahoma</t>
  </si>
  <si>
    <t xml:space="preserve"> [12] Portland</t>
  </si>
  <si>
    <t xml:space="preserve"> [4] UCLA</t>
  </si>
  <si>
    <t xml:space="preserve"> [13] Sacto St</t>
  </si>
  <si>
    <t xml:space="preserve"> [3] Notre Dam</t>
  </si>
  <si>
    <t xml:space="preserve"> [14] S Utah</t>
  </si>
  <si>
    <t xml:space="preserve"> [7] Arizona</t>
  </si>
  <si>
    <t xml:space="preserve"> [10] W Virginia</t>
  </si>
  <si>
    <t xml:space="preserve"> [2] Maryland</t>
  </si>
  <si>
    <t xml:space="preserve"> [15] Holy Cross</t>
  </si>
  <si>
    <t xml:space="preserve"> [11] Mississippi</t>
  </si>
  <si>
    <t>Seattle 4</t>
  </si>
  <si>
    <t xml:space="preserve"> [8] Ole Miss</t>
  </si>
  <si>
    <t xml:space="preserve"> [9] Gonzaga</t>
  </si>
  <si>
    <t xml:space="preserve"> [5] Louisville</t>
  </si>
  <si>
    <t xml:space="preserve"> [4] Texas</t>
  </si>
  <si>
    <t xml:space="preserve"> [13] E Carolina</t>
  </si>
  <si>
    <t xml:space="preserve"> [6] Colorado</t>
  </si>
  <si>
    <t xml:space="preserve"> [11] Montana</t>
  </si>
  <si>
    <t xml:space="preserve"> [3] Duke</t>
  </si>
  <si>
    <t xml:space="preserve"> [14] Iona</t>
  </si>
  <si>
    <t xml:space="preserve"> [7] Florida St</t>
  </si>
  <si>
    <t xml:space="preserve"> [10] Georgia</t>
  </si>
  <si>
    <t xml:space="preserve"> [2] Iowa</t>
  </si>
  <si>
    <t xml:space="preserve"> [15] SE Louisia</t>
  </si>
  <si>
    <t>Greenville 2</t>
  </si>
  <si>
    <t xml:space="preserve"> [1] Indiana</t>
  </si>
  <si>
    <t xml:space="preserve"> [16] Tenn Tech</t>
  </si>
  <si>
    <t xml:space="preserve"> [8] Oklaho St</t>
  </si>
  <si>
    <t xml:space="preserve"> [9] Miami</t>
  </si>
  <si>
    <t xml:space="preserve"> [5] Washington</t>
  </si>
  <si>
    <t xml:space="preserve"> [12] FGCU</t>
  </si>
  <si>
    <t xml:space="preserve"> [4] Villanova</t>
  </si>
  <si>
    <t xml:space="preserve"> [13] Cleveland</t>
  </si>
  <si>
    <t xml:space="preserve"> [6] Michigan</t>
  </si>
  <si>
    <t xml:space="preserve"> [11] UNLV</t>
  </si>
  <si>
    <t xml:space="preserve"> [3] LSU</t>
  </si>
  <si>
    <t xml:space="preserve"> [14] Hawaii</t>
  </si>
  <si>
    <t xml:space="preserve"> [7] NC State</t>
  </si>
  <si>
    <t xml:space="preserve"> [10] Princeton</t>
  </si>
  <si>
    <t xml:space="preserve"> [2] Utah</t>
  </si>
  <si>
    <t xml:space="preserve"> [15] Gard-Web </t>
  </si>
  <si>
    <t>Seattle 3</t>
  </si>
  <si>
    <t xml:space="preserve"> [16] Chattanoo</t>
  </si>
  <si>
    <t xml:space="preserve"> [8] USC</t>
  </si>
  <si>
    <t xml:space="preserve"> [9] S Dakota</t>
  </si>
  <si>
    <t xml:space="preserve"> [5] Iowa St</t>
  </si>
  <si>
    <t xml:space="preserve"> [12] Toledo</t>
  </si>
  <si>
    <t xml:space="preserve"> [13] St Louis</t>
  </si>
  <si>
    <t xml:space="preserve"> [6] N Carolina</t>
  </si>
  <si>
    <t xml:space="preserve"> [11] St Johns</t>
  </si>
  <si>
    <t xml:space="preserve"> [3] Ohio St</t>
  </si>
  <si>
    <t xml:space="preserve"> [14] Madison</t>
  </si>
  <si>
    <t xml:space="preserve"> [7] Baylor</t>
  </si>
  <si>
    <t xml:space="preserve"> [10] Alabama</t>
  </si>
  <si>
    <t xml:space="preserve"> [2] U Conn</t>
  </si>
  <si>
    <t xml:space="preserve"> [1] Virginia T</t>
  </si>
  <si>
    <t>2023 NCAA Women's Bracket Tabulator</t>
  </si>
  <si>
    <t>If another year or Men's, only replace the College names in 1st column for each Regional Bracket.</t>
  </si>
  <si>
    <t xml:space="preserve"> [1] Stanford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</si>
</sst>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Britannic Bold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Britannic Bold"/>
      <family val="2"/>
    </font>
    <font>
      <sz val="22"/>
      <color theme="1"/>
      <name val="Britannic Bold"/>
      <family val="2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/>
    <xf numFmtId="0" fontId="0" fillId="0" borderId="8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4" borderId="0" xfId="0" applyFont="1" applyFill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3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6" xfId="0" applyBorder="1"/>
    <xf numFmtId="0" fontId="3" fillId="0" borderId="16" xfId="0" applyFont="1" applyBorder="1"/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0" fillId="4" borderId="0" xfId="0" applyFill="1" applyAlignment="1">
      <alignment horizontal="center" vertical="center"/>
    </xf>
    <xf numFmtId="0" fontId="0" fillId="0" borderId="17" xfId="0" applyBorder="1"/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23" xfId="0" applyBorder="1"/>
    <xf numFmtId="0" fontId="0" fillId="4" borderId="0" xfId="0" applyFill="1" applyAlignment="1">
      <alignment vertical="center"/>
    </xf>
    <xf numFmtId="0" fontId="0" fillId="0" borderId="12" xfId="0" applyBorder="1"/>
    <xf numFmtId="0" fontId="0" fillId="5" borderId="3" xfId="0" applyFill="1" applyBorder="1"/>
    <xf numFmtId="0" fontId="0" fillId="5" borderId="4" xfId="0" applyFill="1" applyBorder="1"/>
    <xf numFmtId="0" fontId="0" fillId="6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5" borderId="25" xfId="0" applyFill="1" applyBorder="1"/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1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6" borderId="0" xfId="0" applyFont="1" applyFill="1"/>
    <xf numFmtId="0" fontId="0" fillId="6" borderId="0" xfId="0" applyFill="1"/>
    <xf numFmtId="0" fontId="1" fillId="4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26" xfId="0" applyFont="1" applyFill="1" applyBorder="1"/>
    <xf numFmtId="0" fontId="3" fillId="5" borderId="2" xfId="0" applyFont="1" applyFill="1" applyBorder="1"/>
    <xf numFmtId="0" fontId="3" fillId="4" borderId="0" xfId="0" applyFont="1" applyFill="1" applyAlignment="1">
      <alignment horizontal="center" vertical="center"/>
    </xf>
    <xf numFmtId="0" fontId="0" fillId="0" borderId="29" xfId="0" applyBorder="1"/>
    <xf numFmtId="0" fontId="12" fillId="5" borderId="24" xfId="0" applyFont="1" applyFill="1" applyBorder="1"/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3" borderId="2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99"/>
      <color rgb="FFFF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5F0B-C371-4BD6-A89B-A7FCC811B273}">
  <dimension ref="A1:AH180"/>
  <sheetViews>
    <sheetView showGridLines="0" tabSelected="1" zoomScale="75" zoomScaleNormal="75" workbookViewId="0"/>
  </sheetViews>
  <sheetFormatPr defaultRowHeight="14.4" x14ac:dyDescent="0.3"/>
  <cols>
    <col min="1" max="1" width="2.77734375" customWidth="1"/>
    <col min="2" max="2" width="2.109375" customWidth="1"/>
    <col min="3" max="3" width="2.77734375" customWidth="1"/>
    <col min="4" max="4" width="10.88671875" customWidth="1"/>
    <col min="5" max="5" width="2.109375" customWidth="1"/>
    <col min="6" max="7" width="2.77734375" customWidth="1"/>
    <col min="8" max="8" width="2.109375" customWidth="1"/>
    <col min="9" max="9" width="9.21875" customWidth="1"/>
    <col min="10" max="10" width="4.44140625" customWidth="1"/>
    <col min="11" max="11" width="2.109375" customWidth="1"/>
    <col min="12" max="13" width="2.77734375" customWidth="1"/>
    <col min="14" max="14" width="2.109375" customWidth="1"/>
    <col min="15" max="15" width="9.21875" customWidth="1"/>
    <col min="16" max="16" width="4.44140625" customWidth="1"/>
    <col min="17" max="17" width="2.109375" customWidth="1"/>
    <col min="18" max="19" width="2.77734375" customWidth="1"/>
    <col min="20" max="20" width="2.109375" customWidth="1"/>
    <col min="21" max="21" width="9.21875" customWidth="1"/>
    <col min="22" max="22" width="4.44140625" customWidth="1"/>
    <col min="23" max="23" width="2.109375" customWidth="1"/>
    <col min="24" max="25" width="2.77734375" customWidth="1"/>
    <col min="26" max="26" width="2.21875" customWidth="1"/>
    <col min="27" max="27" width="4.44140625" customWidth="1"/>
    <col min="28" max="28" width="2.109375" customWidth="1"/>
    <col min="29" max="29" width="4.44140625" customWidth="1"/>
    <col min="30" max="30" width="2.109375" customWidth="1"/>
  </cols>
  <sheetData>
    <row r="1" spans="1:34" ht="24.6" customHeight="1" x14ac:dyDescent="0.45">
      <c r="B1" s="74" t="s">
        <v>86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44"/>
      <c r="Z1" s="44"/>
      <c r="AA1" s="44"/>
      <c r="AB1" s="44"/>
      <c r="AC1" s="44"/>
      <c r="AD1" s="43"/>
      <c r="AE1" s="43"/>
      <c r="AF1" s="43"/>
    </row>
    <row r="2" spans="1:34" ht="12" customHeight="1" x14ac:dyDescent="0.35">
      <c r="A2" s="16"/>
    </row>
    <row r="3" spans="1:34" ht="18" customHeight="1" x14ac:dyDescent="0.35">
      <c r="A3" s="16"/>
      <c r="D3" s="9" t="s">
        <v>18</v>
      </c>
    </row>
    <row r="4" spans="1:34" ht="18.600000000000001" customHeight="1" x14ac:dyDescent="0.35">
      <c r="A4" s="16"/>
    </row>
    <row r="5" spans="1:34" ht="14.4" customHeight="1" x14ac:dyDescent="0.35">
      <c r="A5" s="16"/>
      <c r="D5" s="11" t="s">
        <v>5</v>
      </c>
    </row>
    <row r="6" spans="1:34" ht="14.4" customHeight="1" x14ac:dyDescent="0.35">
      <c r="A6" s="16"/>
      <c r="D6" s="11" t="s">
        <v>87</v>
      </c>
      <c r="AF6" s="32"/>
    </row>
    <row r="7" spans="1:34" ht="14.4" customHeight="1" x14ac:dyDescent="0.35">
      <c r="A7" s="16"/>
      <c r="D7" s="11"/>
    </row>
    <row r="8" spans="1:34" ht="14.4" customHeight="1" x14ac:dyDescent="0.35">
      <c r="A8" s="16"/>
      <c r="C8" s="32"/>
      <c r="D8" s="51" t="s">
        <v>20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32"/>
      <c r="AA8" s="32"/>
      <c r="AB8" s="32"/>
      <c r="AC8" s="32"/>
      <c r="AD8" s="32"/>
    </row>
    <row r="9" spans="1:34" ht="14.4" customHeight="1" x14ac:dyDescent="0.35">
      <c r="A9" s="16"/>
      <c r="C9" s="32"/>
      <c r="D9" s="51" t="s">
        <v>6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32"/>
      <c r="AA9" s="32"/>
      <c r="AB9" s="32"/>
      <c r="AC9" s="32"/>
      <c r="AD9" s="32"/>
    </row>
    <row r="10" spans="1:34" ht="14.4" customHeight="1" x14ac:dyDescent="0.35">
      <c r="A10" s="16"/>
      <c r="C10" s="32"/>
      <c r="D10" s="53" t="s">
        <v>21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4" ht="14.4" customHeight="1" x14ac:dyDescent="0.35">
      <c r="A11" s="16"/>
      <c r="C11" s="32"/>
      <c r="D11" s="11"/>
      <c r="W11" s="32"/>
      <c r="X11" s="32"/>
      <c r="Y11" s="32"/>
      <c r="Z11" s="32"/>
      <c r="AA11" s="32"/>
      <c r="AB11" s="32"/>
      <c r="AC11" s="32"/>
      <c r="AD11" s="32"/>
    </row>
    <row r="12" spans="1:34" ht="14.4" customHeight="1" x14ac:dyDescent="0.3">
      <c r="C12" s="32"/>
      <c r="D12" s="47" t="s">
        <v>16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50"/>
      <c r="Q12" s="50"/>
      <c r="R12" s="50"/>
      <c r="S12" s="50"/>
      <c r="T12" s="50"/>
      <c r="U12" s="50"/>
      <c r="V12" s="50"/>
      <c r="W12" s="48"/>
      <c r="X12" s="48"/>
      <c r="Y12" s="48"/>
      <c r="Z12" s="32"/>
      <c r="AA12" s="32"/>
      <c r="AB12" s="32"/>
      <c r="AC12" s="32"/>
      <c r="AD12" s="32"/>
    </row>
    <row r="13" spans="1:34" ht="14.4" customHeight="1" x14ac:dyDescent="0.3">
      <c r="D13" s="11" t="s">
        <v>22</v>
      </c>
      <c r="J13" s="32"/>
      <c r="K13" s="32"/>
      <c r="L13" s="32"/>
      <c r="M13" s="32"/>
      <c r="N13" s="32"/>
      <c r="O13" s="17"/>
      <c r="P13" s="30"/>
      <c r="Q13" s="30"/>
      <c r="R13" s="30"/>
      <c r="S13" s="30"/>
      <c r="T13" s="30"/>
      <c r="U13" s="30"/>
      <c r="V13" s="30"/>
      <c r="AH13" s="32"/>
    </row>
    <row r="14" spans="1:34" ht="15.6" x14ac:dyDescent="0.3">
      <c r="O14" s="17"/>
      <c r="P14" s="7"/>
      <c r="Q14" s="7"/>
      <c r="R14" s="7"/>
      <c r="S14" s="7"/>
      <c r="T14" s="7"/>
      <c r="U14" s="7"/>
      <c r="V14" s="7"/>
    </row>
    <row r="15" spans="1:34" ht="16.2" thickBot="1" x14ac:dyDescent="0.35">
      <c r="O15" s="17"/>
      <c r="P15" s="7"/>
      <c r="Q15" s="7"/>
      <c r="R15" s="7"/>
      <c r="S15" s="7"/>
      <c r="T15" s="7"/>
      <c r="U15" s="7"/>
      <c r="V15" s="7"/>
    </row>
    <row r="16" spans="1:34" ht="18" x14ac:dyDescent="0.3">
      <c r="B16" s="78" t="s">
        <v>7</v>
      </c>
      <c r="C16" s="79"/>
      <c r="D16" s="79"/>
      <c r="E16" s="79"/>
      <c r="F16" s="80"/>
      <c r="G16" s="45"/>
      <c r="H16" s="45"/>
      <c r="I16" s="45"/>
      <c r="J16" s="45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</row>
    <row r="17" spans="1:30" ht="9" customHeight="1" x14ac:dyDescent="0.3">
      <c r="B17" s="20"/>
      <c r="AD17" s="21"/>
    </row>
    <row r="18" spans="1:30" x14ac:dyDescent="0.3">
      <c r="B18" s="20"/>
      <c r="C18" s="40"/>
      <c r="F18" s="1">
        <v>1</v>
      </c>
      <c r="L18" s="1">
        <v>2</v>
      </c>
      <c r="R18" s="1">
        <v>3</v>
      </c>
      <c r="S18" s="7"/>
      <c r="X18" s="1">
        <v>4</v>
      </c>
      <c r="Y18" s="7"/>
      <c r="AA18" s="1">
        <v>5</v>
      </c>
      <c r="AB18" s="7"/>
      <c r="AC18" s="1">
        <v>6</v>
      </c>
      <c r="AD18" s="59"/>
    </row>
    <row r="19" spans="1:30" x14ac:dyDescent="0.3">
      <c r="B19" s="20"/>
      <c r="C19" s="40"/>
      <c r="F19" s="1">
        <v>1</v>
      </c>
      <c r="L19" s="1">
        <v>1</v>
      </c>
      <c r="R19" s="1">
        <v>1</v>
      </c>
      <c r="S19" s="7"/>
      <c r="X19" s="1">
        <v>1</v>
      </c>
      <c r="Y19" s="7"/>
      <c r="AA19" s="1">
        <v>1</v>
      </c>
      <c r="AB19" s="7"/>
      <c r="AC19" s="1">
        <v>1</v>
      </c>
      <c r="AD19" s="59"/>
    </row>
    <row r="20" spans="1:30" x14ac:dyDescent="0.3">
      <c r="B20" s="20"/>
      <c r="C20" s="40">
        <v>1</v>
      </c>
      <c r="F20" s="1">
        <v>1</v>
      </c>
      <c r="L20" s="1">
        <v>2</v>
      </c>
      <c r="R20" s="1">
        <v>4</v>
      </c>
      <c r="S20" s="7"/>
      <c r="X20" s="1">
        <v>8</v>
      </c>
      <c r="Y20" s="7"/>
      <c r="AA20" s="10">
        <v>16</v>
      </c>
      <c r="AB20" s="7"/>
      <c r="AC20" s="10">
        <v>32</v>
      </c>
      <c r="AD20" s="59"/>
    </row>
    <row r="21" spans="1:30" ht="9" customHeight="1" x14ac:dyDescent="0.3">
      <c r="B21" s="20"/>
      <c r="F21" s="7"/>
      <c r="R21" s="7"/>
      <c r="S21" s="7"/>
      <c r="X21" s="7"/>
      <c r="Y21" s="7"/>
      <c r="AD21" s="21"/>
    </row>
    <row r="22" spans="1:30" ht="15.6" x14ac:dyDescent="0.3">
      <c r="B22" s="20"/>
      <c r="C22" s="61" t="s">
        <v>23</v>
      </c>
      <c r="D22" s="62">
        <f>K179</f>
        <v>192</v>
      </c>
      <c r="F22" s="41">
        <f>$C$18*F18+$C$19*F19+$C$20*F20</f>
        <v>1</v>
      </c>
      <c r="L22" s="41">
        <f>$C$18*L18+$C$19*L19+$C$20*L20</f>
        <v>2</v>
      </c>
      <c r="R22" s="41">
        <f>$C$18*R18+$C$19*R19+$C$20*R20</f>
        <v>4</v>
      </c>
      <c r="S22" s="7"/>
      <c r="X22" s="41">
        <f>$C$18*X18+$C$19*X19+$C$20*X20</f>
        <v>8</v>
      </c>
      <c r="Y22" s="7"/>
      <c r="AA22" s="41">
        <f>$C$18*AA18+$C$19*AA19+$C$20*AA20</f>
        <v>16</v>
      </c>
      <c r="AB22" s="58"/>
      <c r="AC22" s="41">
        <f>$C$18*AC18+$C$19*AC19+$C$20*AC20</f>
        <v>32</v>
      </c>
      <c r="AD22" s="59"/>
    </row>
    <row r="23" spans="1:30" ht="9" customHeight="1" thickBot="1" x14ac:dyDescent="0.35">
      <c r="B23" s="22"/>
      <c r="C23" s="23"/>
      <c r="D23" s="24"/>
      <c r="E23" s="25"/>
      <c r="F23" s="25"/>
      <c r="G23" s="26"/>
      <c r="H23" s="26"/>
      <c r="I23" s="26"/>
      <c r="J23" s="26"/>
      <c r="K23" s="26"/>
      <c r="L23" s="25"/>
      <c r="M23" s="26"/>
      <c r="N23" s="26"/>
      <c r="O23" s="26"/>
      <c r="P23" s="26"/>
      <c r="Q23" s="26"/>
      <c r="R23" s="25"/>
      <c r="S23" s="27"/>
      <c r="T23" s="26"/>
      <c r="U23" s="26"/>
      <c r="V23" s="26"/>
      <c r="W23" s="26"/>
      <c r="X23" s="25"/>
      <c r="Y23" s="28"/>
      <c r="Z23" s="29"/>
      <c r="AA23" s="25"/>
      <c r="AB23" s="25"/>
      <c r="AC23" s="25"/>
      <c r="AD23" s="31"/>
    </row>
    <row r="24" spans="1:30" ht="15.6" x14ac:dyDescent="0.3">
      <c r="B24" s="9"/>
      <c r="F24" s="12"/>
      <c r="G24" s="11"/>
      <c r="H24" s="11"/>
      <c r="I24" s="11"/>
      <c r="J24" s="11"/>
      <c r="K24" s="11"/>
      <c r="L24" s="12"/>
      <c r="M24" s="11"/>
      <c r="N24" s="11"/>
      <c r="O24" s="11"/>
      <c r="P24" s="11"/>
      <c r="Q24" s="11"/>
      <c r="R24" s="12"/>
      <c r="S24" s="12"/>
      <c r="T24" s="11"/>
      <c r="U24" s="11"/>
      <c r="V24" s="11"/>
      <c r="W24" s="11"/>
      <c r="X24" s="12"/>
      <c r="Y24" s="7"/>
      <c r="AA24" s="12"/>
      <c r="AB24" s="12"/>
      <c r="AC24" s="12"/>
    </row>
    <row r="26" spans="1:30" ht="21" x14ac:dyDescent="0.4">
      <c r="A26" s="15" t="s">
        <v>26</v>
      </c>
      <c r="AD26" s="32"/>
    </row>
    <row r="27" spans="1:30" ht="14.4" customHeight="1" x14ac:dyDescent="0.3"/>
    <row r="28" spans="1:30" x14ac:dyDescent="0.3">
      <c r="B28" s="106" t="s">
        <v>0</v>
      </c>
      <c r="C28" s="107"/>
      <c r="D28" s="46" t="s">
        <v>15</v>
      </c>
      <c r="E28" s="69" t="s">
        <v>8</v>
      </c>
      <c r="F28" s="70"/>
      <c r="G28" s="71" t="s">
        <v>9</v>
      </c>
      <c r="H28" s="72"/>
      <c r="J28" s="30"/>
      <c r="K28" s="30"/>
      <c r="L28" s="73"/>
      <c r="M28" s="73"/>
      <c r="N28" s="73"/>
      <c r="O28" s="73"/>
      <c r="P28" s="30"/>
      <c r="Q28" s="30"/>
      <c r="R28" s="30"/>
      <c r="S28" s="30"/>
      <c r="T28" s="30"/>
      <c r="Y28" s="75" t="s">
        <v>1</v>
      </c>
      <c r="Z28" s="76"/>
      <c r="AA28" s="76"/>
      <c r="AB28" s="76"/>
      <c r="AC28" s="77"/>
    </row>
    <row r="30" spans="1:30" x14ac:dyDescent="0.3">
      <c r="B30" s="40">
        <v>1</v>
      </c>
      <c r="C30" s="85" t="s">
        <v>24</v>
      </c>
      <c r="D30" s="86"/>
      <c r="E30" s="14">
        <v>1</v>
      </c>
      <c r="F30" s="13">
        <f>(B30*E30*$F$22)+(B31*E31*$F$22)</f>
        <v>1</v>
      </c>
    </row>
    <row r="31" spans="1:30" x14ac:dyDescent="0.3">
      <c r="B31" s="40"/>
      <c r="C31" s="85" t="s">
        <v>25</v>
      </c>
      <c r="D31" s="86"/>
      <c r="E31" s="14"/>
      <c r="G31" s="2"/>
      <c r="H31" s="40">
        <v>1</v>
      </c>
      <c r="I31" s="83" t="str">
        <f>IF(E30+E31=0,IF(B30=1,C30,C31),IF(B30+E30=2,C30,IF(B31+E31=2,C31," ")))</f>
        <v xml:space="preserve"> [1] S Carolina</v>
      </c>
      <c r="J31" s="84"/>
      <c r="K31" s="14">
        <v>1</v>
      </c>
      <c r="L31" s="13">
        <f>(H31*K31*$L$22)+(H32*K32*$L$22)</f>
        <v>2</v>
      </c>
    </row>
    <row r="32" spans="1:30" x14ac:dyDescent="0.3">
      <c r="G32" s="3"/>
      <c r="H32" s="40"/>
      <c r="I32" s="83" t="str">
        <f>IF(E33+E34=0,IF(B33=1,C33,C34),IF(B33+E33=2,C33,IF(B34+E34=2,C34," ")))</f>
        <v xml:space="preserve"> [8] S Florida</v>
      </c>
      <c r="J32" s="84"/>
      <c r="K32" s="14"/>
      <c r="L32" s="4"/>
    </row>
    <row r="33" spans="2:30" x14ac:dyDescent="0.3">
      <c r="B33" s="40">
        <v>1</v>
      </c>
      <c r="C33" s="85" t="s">
        <v>27</v>
      </c>
      <c r="D33" s="86"/>
      <c r="E33" s="14">
        <v>1</v>
      </c>
      <c r="F33" s="13">
        <f>(B33*E33*$F$22)+(B34*E34*$F$22)</f>
        <v>1</v>
      </c>
      <c r="G33" s="3"/>
      <c r="L33" s="5"/>
    </row>
    <row r="34" spans="2:30" x14ac:dyDescent="0.3">
      <c r="B34" s="40"/>
      <c r="C34" s="85" t="s">
        <v>28</v>
      </c>
      <c r="D34" s="86"/>
      <c r="E34" s="14"/>
      <c r="L34" s="5"/>
      <c r="M34" s="2"/>
      <c r="N34" s="40">
        <v>1</v>
      </c>
      <c r="O34" s="83" t="str">
        <f>IF(K31+K32=0,IF(H31=1,I31,I32),IF(H31+K31=2,I31,IF(H32+K32=2,I32," ")))</f>
        <v xml:space="preserve"> [1] S Carolina</v>
      </c>
      <c r="P34" s="84"/>
      <c r="Q34" s="14">
        <v>1</v>
      </c>
      <c r="R34" s="13">
        <f>(N34*Q34*$R$22)+(N35*Q35*$R$22)</f>
        <v>4</v>
      </c>
      <c r="T34" s="7"/>
      <c r="U34" s="90"/>
      <c r="V34" s="90"/>
      <c r="W34" s="7"/>
    </row>
    <row r="35" spans="2:30" x14ac:dyDescent="0.3">
      <c r="L35" s="5"/>
      <c r="N35" s="40"/>
      <c r="O35" s="83" t="str">
        <f>IF(K38+K39=0,IF(H38=1,I38,I39),IF(H38+K38=2,I38,IF(H39+K39=2,I39," ")))</f>
        <v xml:space="preserve"> [4] UCLA</v>
      </c>
      <c r="P35" s="84"/>
      <c r="Q35" s="14"/>
      <c r="R35" s="6"/>
    </row>
    <row r="36" spans="2:30" x14ac:dyDescent="0.3">
      <c r="L36" s="5"/>
      <c r="R36" s="5"/>
    </row>
    <row r="37" spans="2:30" x14ac:dyDescent="0.3">
      <c r="B37" s="40">
        <v>1</v>
      </c>
      <c r="C37" s="85" t="s">
        <v>29</v>
      </c>
      <c r="D37" s="86"/>
      <c r="E37" s="14">
        <v>1</v>
      </c>
      <c r="F37" s="13">
        <f>(B37*E37*$F$22)+(B38*E38*$F$22)</f>
        <v>1</v>
      </c>
      <c r="L37" s="5"/>
      <c r="R37" s="5"/>
    </row>
    <row r="38" spans="2:30" x14ac:dyDescent="0.3">
      <c r="B38" s="40"/>
      <c r="C38" s="85" t="s">
        <v>30</v>
      </c>
      <c r="D38" s="86"/>
      <c r="E38" s="14"/>
      <c r="G38" s="2"/>
      <c r="H38" s="40"/>
      <c r="I38" s="83" t="str">
        <f>IF(E37+E38=0,IF(B37=1,C37,C38),IF(B37+E37=2,C37,IF(B38+E38=2,C38," ")))</f>
        <v xml:space="preserve"> [5] Oklahoma</v>
      </c>
      <c r="J38" s="84"/>
      <c r="K38" s="14"/>
      <c r="L38" s="13">
        <f>(H38*K38*$L$22)+(H39*K39*$L$22)</f>
        <v>2</v>
      </c>
      <c r="R38" s="5"/>
    </row>
    <row r="39" spans="2:30" x14ac:dyDescent="0.3">
      <c r="G39" s="3"/>
      <c r="H39" s="40">
        <v>1</v>
      </c>
      <c r="I39" s="83" t="str">
        <f>IF(E40+E41=0,IF(B40=1,C40,C41),IF(B40+E40=2,C40,IF(B41+E41=2,C41," ")))</f>
        <v xml:space="preserve"> [4] UCLA</v>
      </c>
      <c r="J39" s="84"/>
      <c r="K39" s="14">
        <v>1</v>
      </c>
      <c r="R39" s="5"/>
    </row>
    <row r="40" spans="2:30" x14ac:dyDescent="0.3">
      <c r="B40" s="40">
        <v>1</v>
      </c>
      <c r="C40" s="85" t="s">
        <v>31</v>
      </c>
      <c r="D40" s="86"/>
      <c r="E40" s="14">
        <v>1</v>
      </c>
      <c r="F40" s="13">
        <f>(B40*E40*$F$22)+(B41*E41*$F$22)</f>
        <v>1</v>
      </c>
      <c r="R40" s="5"/>
    </row>
    <row r="41" spans="2:30" x14ac:dyDescent="0.3">
      <c r="B41" s="40"/>
      <c r="C41" s="85" t="s">
        <v>32</v>
      </c>
      <c r="D41" s="86"/>
      <c r="E41" s="14"/>
      <c r="J41" s="104" t="s">
        <v>26</v>
      </c>
      <c r="K41" s="105"/>
      <c r="L41" s="105"/>
      <c r="M41" s="105"/>
      <c r="N41" s="105"/>
      <c r="O41" s="105"/>
      <c r="P41" s="7"/>
      <c r="R41" s="5"/>
      <c r="S41" s="2"/>
      <c r="T41" s="40">
        <v>1</v>
      </c>
      <c r="U41" s="81" t="str">
        <f>IF(Q34+Q35=0,IF(N34=1,O34,O35),IF(N34+Q34=2,O34,IF(N35+Q35=2,O35," ")))</f>
        <v xml:space="preserve"> [1] S Carolina</v>
      </c>
      <c r="V41" s="82"/>
      <c r="W41" s="14">
        <v>1</v>
      </c>
      <c r="X41" s="13">
        <f>(T41*W41*$X$22)+(T42*W42*$X$22)</f>
        <v>8</v>
      </c>
      <c r="Y41" s="8"/>
      <c r="Z41" s="63" t="str">
        <f>IF(W41+W42=0,IF(T41=1,U41,U42),IF(T41+W41=2,U41,IF(T42+W42=2,U42," ")))</f>
        <v xml:space="preserve"> [1] S Carolina</v>
      </c>
      <c r="AA41" s="64"/>
      <c r="AB41" s="64"/>
      <c r="AC41" s="64"/>
      <c r="AD41" s="65"/>
    </row>
    <row r="42" spans="2:30" x14ac:dyDescent="0.3">
      <c r="J42" s="105"/>
      <c r="K42" s="105"/>
      <c r="L42" s="105"/>
      <c r="M42" s="105"/>
      <c r="N42" s="105"/>
      <c r="O42" s="105"/>
      <c r="P42" s="7"/>
      <c r="R42" s="5"/>
      <c r="T42" s="40"/>
      <c r="U42" s="81" t="str">
        <f>IF(Q48+Q49=0,IF(N48=1,O48,O49),IF(N48+Q48=2,O48,IF(N49+Q49=2,O49," ")))</f>
        <v xml:space="preserve"> [2] Maryland</v>
      </c>
      <c r="V42" s="82"/>
      <c r="W42" s="14"/>
      <c r="Y42" s="7"/>
      <c r="Z42" s="66"/>
      <c r="AA42" s="67"/>
      <c r="AB42" s="67"/>
      <c r="AC42" s="67"/>
      <c r="AD42" s="68"/>
    </row>
    <row r="43" spans="2:30" x14ac:dyDescent="0.3">
      <c r="R43" s="5"/>
    </row>
    <row r="44" spans="2:30" x14ac:dyDescent="0.3">
      <c r="B44" s="40"/>
      <c r="C44" s="85" t="s">
        <v>11</v>
      </c>
      <c r="D44" s="86"/>
      <c r="E44" s="14"/>
      <c r="F44" s="13">
        <f>(B44*E44*$F$22)+(B45*E45*$F$22)</f>
        <v>1</v>
      </c>
      <c r="R44" s="5"/>
    </row>
    <row r="45" spans="2:30" x14ac:dyDescent="0.3">
      <c r="B45" s="40">
        <v>1</v>
      </c>
      <c r="C45" s="85" t="s">
        <v>39</v>
      </c>
      <c r="D45" s="86"/>
      <c r="E45" s="14">
        <v>1</v>
      </c>
      <c r="G45" s="2"/>
      <c r="H45" s="40"/>
      <c r="I45" s="83" t="str">
        <f>IF(E44+E45=0,IF(B44=1,C44,C45),IF(B44+E44=2,C44,IF(B45+E45=2,C45," ")))</f>
        <v xml:space="preserve"> [11] Mississippi</v>
      </c>
      <c r="J45" s="84"/>
      <c r="K45" s="14"/>
      <c r="L45" s="13">
        <f>(H45*K45*$L$22)+(H46*K46*$L$22)</f>
        <v>2</v>
      </c>
      <c r="R45" s="5"/>
    </row>
    <row r="46" spans="2:30" x14ac:dyDescent="0.3">
      <c r="G46" s="3"/>
      <c r="H46" s="40">
        <v>1</v>
      </c>
      <c r="I46" s="83" t="str">
        <f>IF(E47+E48=0,IF(B47=1,C47,C48),IF(B47+E47=2,C47,IF(B48+E48=2,C48," ")))</f>
        <v xml:space="preserve"> [3] Notre Dam</v>
      </c>
      <c r="J46" s="84"/>
      <c r="K46" s="14">
        <v>1</v>
      </c>
      <c r="L46" s="4"/>
      <c r="R46" s="5"/>
    </row>
    <row r="47" spans="2:30" x14ac:dyDescent="0.3">
      <c r="B47" s="40">
        <v>1</v>
      </c>
      <c r="C47" s="85" t="s">
        <v>33</v>
      </c>
      <c r="D47" s="86"/>
      <c r="E47" s="14">
        <v>1</v>
      </c>
      <c r="F47" s="13">
        <f>(B47*E47*$F$22)+(B48*E48*$F$22)</f>
        <v>1</v>
      </c>
      <c r="G47" s="3"/>
      <c r="L47" s="5"/>
      <c r="R47" s="5"/>
    </row>
    <row r="48" spans="2:30" x14ac:dyDescent="0.3">
      <c r="B48" s="40"/>
      <c r="C48" s="85" t="s">
        <v>34</v>
      </c>
      <c r="D48" s="86"/>
      <c r="E48" s="14"/>
      <c r="L48" s="5"/>
      <c r="M48" s="2"/>
      <c r="N48" s="40"/>
      <c r="O48" s="83" t="str">
        <f>IF(K45+K46=0,IF(H45=1,I45,I46),IF(H45+K45=2,I45,IF(H46+K46=2,I46," ")))</f>
        <v xml:space="preserve"> [3] Notre Dam</v>
      </c>
      <c r="P48" s="84"/>
      <c r="Q48" s="14"/>
      <c r="R48" s="13">
        <f>(N48*Q48*$R$22)+(N49*Q49*$R$22)</f>
        <v>4</v>
      </c>
      <c r="T48" s="7"/>
      <c r="U48" s="90"/>
      <c r="V48" s="90"/>
      <c r="W48" s="7"/>
    </row>
    <row r="49" spans="1:29" x14ac:dyDescent="0.3">
      <c r="L49" s="5"/>
      <c r="N49" s="40">
        <v>1</v>
      </c>
      <c r="O49" s="83" t="str">
        <f>IF(K52+K53=0,IF(H52=1,I52,I53),IF(H52+K52=2,I52,IF(H53+K53=2,I53," ")))</f>
        <v xml:space="preserve"> [2] Maryland</v>
      </c>
      <c r="P49" s="84"/>
      <c r="Q49" s="14">
        <v>1</v>
      </c>
    </row>
    <row r="50" spans="1:29" x14ac:dyDescent="0.3">
      <c r="L50" s="5"/>
    </row>
    <row r="51" spans="1:29" x14ac:dyDescent="0.3">
      <c r="B51" s="40">
        <v>1</v>
      </c>
      <c r="C51" s="85" t="s">
        <v>35</v>
      </c>
      <c r="D51" s="86"/>
      <c r="E51" s="14">
        <v>1</v>
      </c>
      <c r="F51" s="13">
        <f>(B51*E51*$F$22)+(B52*E52*$F$22)</f>
        <v>1</v>
      </c>
      <c r="L51" s="5"/>
    </row>
    <row r="52" spans="1:29" x14ac:dyDescent="0.3">
      <c r="B52" s="40"/>
      <c r="C52" s="85" t="s">
        <v>36</v>
      </c>
      <c r="D52" s="86"/>
      <c r="E52" s="14"/>
      <c r="G52" s="2"/>
      <c r="H52" s="40"/>
      <c r="I52" s="83" t="str">
        <f>IF(E51+E52=0,IF(B51=1,C51,C52),IF(B51+E51=2,C51,IF(B52+E52=2,C52," ")))</f>
        <v xml:space="preserve"> [7] Arizona</v>
      </c>
      <c r="J52" s="84"/>
      <c r="K52" s="14"/>
      <c r="L52" s="13">
        <f>(H52*K52*$L$22)+(H53*K53*$L$22)</f>
        <v>2</v>
      </c>
    </row>
    <row r="53" spans="1:29" x14ac:dyDescent="0.3">
      <c r="G53" s="3"/>
      <c r="H53" s="40">
        <v>1</v>
      </c>
      <c r="I53" s="83" t="str">
        <f>IF(E54+E55=0,IF(B54=1,C54,C55),IF(B54+E54=2,C54,IF(B55+E55=2,C55," ")))</f>
        <v xml:space="preserve"> [2] Maryland</v>
      </c>
      <c r="J53" s="84"/>
      <c r="K53" s="14">
        <v>1</v>
      </c>
    </row>
    <row r="54" spans="1:29" x14ac:dyDescent="0.3">
      <c r="B54" s="40">
        <v>1</v>
      </c>
      <c r="C54" s="85" t="s">
        <v>37</v>
      </c>
      <c r="D54" s="86"/>
      <c r="E54" s="14">
        <v>1</v>
      </c>
      <c r="F54" s="13">
        <f>(B54*E54*$F$22)+(B55*E55*$F$22)</f>
        <v>1</v>
      </c>
    </row>
    <row r="55" spans="1:29" x14ac:dyDescent="0.3">
      <c r="B55" s="40"/>
      <c r="C55" s="85" t="s">
        <v>38</v>
      </c>
      <c r="D55" s="86"/>
      <c r="E55" s="14"/>
    </row>
    <row r="57" spans="1:29" ht="15.6" x14ac:dyDescent="0.3">
      <c r="B57" s="87" t="s">
        <v>17</v>
      </c>
      <c r="C57" s="88"/>
      <c r="D57" s="89"/>
      <c r="E57" s="11"/>
      <c r="F57" s="54">
        <f>SUM(F30:F56)</f>
        <v>8</v>
      </c>
      <c r="G57" s="11"/>
      <c r="H57" s="11"/>
      <c r="I57" s="11"/>
      <c r="J57" s="11"/>
      <c r="K57" s="11"/>
      <c r="L57" s="54">
        <f>SUM(L30:L56)</f>
        <v>8</v>
      </c>
      <c r="M57" s="11"/>
      <c r="N57" s="11"/>
      <c r="O57" s="11"/>
      <c r="P57" s="11"/>
      <c r="Q57" s="11"/>
      <c r="R57" s="54">
        <f>SUM(R30:R56)</f>
        <v>8</v>
      </c>
      <c r="S57" s="11"/>
      <c r="T57" s="11"/>
      <c r="U57" s="11"/>
      <c r="V57" s="11"/>
      <c r="W57" s="11"/>
      <c r="X57" s="54">
        <f>SUM(X30:X56)</f>
        <v>8</v>
      </c>
      <c r="AC57" s="55">
        <f>SUM(F57:X57)</f>
        <v>32</v>
      </c>
    </row>
    <row r="58" spans="1:29" ht="14.4" customHeight="1" x14ac:dyDescent="0.3">
      <c r="A58" s="32"/>
      <c r="B58" s="30"/>
      <c r="C58" s="30"/>
      <c r="D58" s="30"/>
      <c r="E58" s="32"/>
      <c r="F58" s="33"/>
      <c r="G58" s="32"/>
      <c r="H58" s="32"/>
      <c r="I58" s="32"/>
      <c r="J58" s="32"/>
      <c r="K58" s="32"/>
      <c r="L58" s="33"/>
      <c r="M58" s="32"/>
      <c r="N58" s="32"/>
      <c r="O58" s="32"/>
      <c r="P58" s="32"/>
      <c r="Q58" s="32"/>
      <c r="R58" s="33"/>
      <c r="S58" s="32"/>
      <c r="T58" s="32"/>
      <c r="U58" s="32"/>
      <c r="V58" s="32"/>
      <c r="W58" s="32"/>
      <c r="X58" s="33"/>
      <c r="Y58" s="32"/>
      <c r="Z58" s="32"/>
      <c r="AA58" s="32"/>
      <c r="AB58" s="32"/>
      <c r="AC58" s="34"/>
    </row>
    <row r="59" spans="1:29" ht="14.4" customHeight="1" x14ac:dyDescent="0.3">
      <c r="B59" s="30"/>
      <c r="C59" s="30"/>
      <c r="D59" s="30"/>
      <c r="E59" s="32"/>
      <c r="F59" s="33"/>
      <c r="G59" s="32"/>
      <c r="H59" s="32"/>
      <c r="I59" s="32"/>
      <c r="J59" s="32"/>
      <c r="K59" s="32"/>
      <c r="L59" s="33"/>
      <c r="M59" s="32"/>
      <c r="N59" s="32"/>
      <c r="O59" s="32"/>
      <c r="P59" s="32"/>
      <c r="Q59" s="32"/>
      <c r="R59" s="33"/>
      <c r="S59" s="32"/>
      <c r="T59" s="32"/>
      <c r="U59" s="32"/>
      <c r="V59" s="32"/>
      <c r="W59" s="32"/>
      <c r="X59" s="33"/>
      <c r="Y59" s="32"/>
      <c r="Z59" s="32"/>
      <c r="AA59" s="32"/>
      <c r="AB59" s="32"/>
      <c r="AC59" s="34"/>
    </row>
    <row r="60" spans="1:29" ht="21" x14ac:dyDescent="0.4">
      <c r="A60" s="15" t="s">
        <v>40</v>
      </c>
    </row>
    <row r="61" spans="1:29" ht="14.4" customHeight="1" x14ac:dyDescent="0.3"/>
    <row r="62" spans="1:29" x14ac:dyDescent="0.3">
      <c r="B62" s="106" t="s">
        <v>0</v>
      </c>
      <c r="C62" s="107"/>
      <c r="D62" s="46" t="s">
        <v>15</v>
      </c>
      <c r="E62" s="69" t="s">
        <v>8</v>
      </c>
      <c r="F62" s="70"/>
      <c r="G62" s="71" t="s">
        <v>9</v>
      </c>
      <c r="H62" s="72"/>
      <c r="J62" s="30"/>
      <c r="K62" s="30"/>
      <c r="L62" s="73"/>
      <c r="M62" s="73"/>
      <c r="N62" s="73"/>
      <c r="O62" s="73"/>
      <c r="P62" s="30"/>
      <c r="Q62" s="30"/>
      <c r="R62" s="30"/>
      <c r="S62" s="30"/>
      <c r="T62" s="30"/>
      <c r="Y62" s="75" t="s">
        <v>1</v>
      </c>
      <c r="Z62" s="76"/>
      <c r="AA62" s="76"/>
      <c r="AB62" s="76"/>
      <c r="AC62" s="77"/>
    </row>
    <row r="64" spans="1:29" x14ac:dyDescent="0.3">
      <c r="B64" s="40">
        <v>1</v>
      </c>
      <c r="C64" s="85" t="s">
        <v>88</v>
      </c>
      <c r="D64" s="86"/>
      <c r="E64" s="14">
        <v>1</v>
      </c>
      <c r="F64" s="13">
        <f>(B64*E64*$F$22)+(B65*E65*$F$22)</f>
        <v>1</v>
      </c>
    </row>
    <row r="65" spans="2:30" x14ac:dyDescent="0.3">
      <c r="B65" s="40"/>
      <c r="C65" s="85" t="s">
        <v>12</v>
      </c>
      <c r="D65" s="86"/>
      <c r="E65" s="14"/>
      <c r="G65" s="2"/>
      <c r="H65" s="40"/>
      <c r="I65" s="83" t="str">
        <f>IF(E64+E65=0,IF(B64=1,C64,C65),IF(B64+E64=2,C64,IF(B65+E65=2,C65," ")))</f>
        <v xml:space="preserve"> [1] Stanford</v>
      </c>
      <c r="J65" s="84"/>
      <c r="K65" s="14"/>
      <c r="L65" s="13">
        <f>(H65*K65*$L$22)+(H66*K66*$L$22)</f>
        <v>2</v>
      </c>
    </row>
    <row r="66" spans="2:30" x14ac:dyDescent="0.3">
      <c r="G66" s="3"/>
      <c r="H66" s="40">
        <v>1</v>
      </c>
      <c r="I66" s="83" t="str">
        <f>IF(E67+E68=0,IF(B67=1,C67,C68),IF(B67+E67=2,C67,IF(B68+E68=2,C68," ")))</f>
        <v xml:space="preserve"> [8] Ole Miss</v>
      </c>
      <c r="J66" s="84"/>
      <c r="K66" s="14">
        <v>1</v>
      </c>
      <c r="L66" s="4"/>
    </row>
    <row r="67" spans="2:30" x14ac:dyDescent="0.3">
      <c r="B67" s="40">
        <v>1</v>
      </c>
      <c r="C67" s="85" t="s">
        <v>41</v>
      </c>
      <c r="D67" s="86"/>
      <c r="E67" s="14">
        <v>1</v>
      </c>
      <c r="F67" s="13">
        <f>(B67*E67*$F$22)+(B68*E68*$F$22)</f>
        <v>1</v>
      </c>
      <c r="G67" s="3"/>
      <c r="L67" s="5"/>
    </row>
    <row r="68" spans="2:30" x14ac:dyDescent="0.3">
      <c r="B68" s="40"/>
      <c r="C68" s="85" t="s">
        <v>42</v>
      </c>
      <c r="D68" s="86"/>
      <c r="E68" s="14"/>
      <c r="L68" s="5"/>
      <c r="M68" s="2"/>
      <c r="N68" s="40"/>
      <c r="O68" s="83" t="str">
        <f>IF(K65+K66=0,IF(H65=1,I65,I66),IF(H65+K65=2,I65,IF(H66+K66=2,I66," ")))</f>
        <v xml:space="preserve"> [8] Ole Miss</v>
      </c>
      <c r="P68" s="84"/>
      <c r="Q68" s="14"/>
      <c r="R68" s="13">
        <f>(N68*Q68*$R$22)+(N69*Q69*$R$22)</f>
        <v>4</v>
      </c>
      <c r="T68" s="7"/>
      <c r="U68" s="90"/>
      <c r="V68" s="90"/>
      <c r="W68" s="7"/>
    </row>
    <row r="69" spans="2:30" x14ac:dyDescent="0.3">
      <c r="L69" s="5"/>
      <c r="N69" s="40">
        <v>1</v>
      </c>
      <c r="O69" s="83" t="str">
        <f>IF(K72+K73=0,IF(H72=1,I72,I73),IF(H72+K72=2,I72,IF(H73+K73=2,I73," ")))</f>
        <v xml:space="preserve"> [5] Louisville</v>
      </c>
      <c r="P69" s="84"/>
      <c r="Q69" s="14">
        <v>1</v>
      </c>
      <c r="R69" s="6"/>
    </row>
    <row r="70" spans="2:30" x14ac:dyDescent="0.3">
      <c r="L70" s="5"/>
      <c r="R70" s="5"/>
    </row>
    <row r="71" spans="2:30" x14ac:dyDescent="0.3">
      <c r="B71" s="40">
        <v>1</v>
      </c>
      <c r="C71" s="85" t="s">
        <v>43</v>
      </c>
      <c r="D71" s="86"/>
      <c r="E71" s="14">
        <v>1</v>
      </c>
      <c r="F71" s="13">
        <f>(B71*E71*$F$22)+(B72*E72*$F$22)</f>
        <v>1</v>
      </c>
      <c r="L71" s="5"/>
      <c r="R71" s="5"/>
    </row>
    <row r="72" spans="2:30" x14ac:dyDescent="0.3">
      <c r="B72" s="40"/>
      <c r="C72" s="85" t="s">
        <v>14</v>
      </c>
      <c r="D72" s="86"/>
      <c r="E72" s="14"/>
      <c r="G72" s="2"/>
      <c r="H72" s="40">
        <v>1</v>
      </c>
      <c r="I72" s="83" t="str">
        <f>IF(E71+E72=0,IF(B71=1,C71,C72),IF(B71+E71=2,C71,IF(B72+E72=2,C72," ")))</f>
        <v xml:space="preserve"> [5] Louisville</v>
      </c>
      <c r="J72" s="84"/>
      <c r="K72" s="14">
        <v>1</v>
      </c>
      <c r="L72" s="13">
        <f>(H72*K72*$L$22)+(H73*K73*$L$22)</f>
        <v>2</v>
      </c>
      <c r="R72" s="5"/>
    </row>
    <row r="73" spans="2:30" x14ac:dyDescent="0.3">
      <c r="G73" s="3"/>
      <c r="H73" s="40"/>
      <c r="I73" s="83" t="str">
        <f>IF(E74+E75=0,IF(B74=1,C74,C75),IF(B74+E74=2,C74,IF(B75+E75=2,C75," ")))</f>
        <v xml:space="preserve"> [4] Texas</v>
      </c>
      <c r="J73" s="84"/>
      <c r="K73" s="14"/>
      <c r="R73" s="5"/>
    </row>
    <row r="74" spans="2:30" x14ac:dyDescent="0.3">
      <c r="B74" s="40">
        <v>1</v>
      </c>
      <c r="C74" s="85" t="s">
        <v>44</v>
      </c>
      <c r="D74" s="86"/>
      <c r="E74" s="14">
        <v>1</v>
      </c>
      <c r="F74" s="13">
        <f>(B74*E74*$F$22)+(B75*E75*$F$22)</f>
        <v>1</v>
      </c>
      <c r="H74" s="32"/>
      <c r="R74" s="5"/>
    </row>
    <row r="75" spans="2:30" x14ac:dyDescent="0.3">
      <c r="B75" s="40"/>
      <c r="C75" s="85" t="s">
        <v>45</v>
      </c>
      <c r="D75" s="86"/>
      <c r="E75" s="14"/>
      <c r="J75" s="104" t="s">
        <v>40</v>
      </c>
      <c r="K75" s="105"/>
      <c r="L75" s="105"/>
      <c r="M75" s="105"/>
      <c r="N75" s="105"/>
      <c r="O75" s="105"/>
      <c r="R75" s="5"/>
      <c r="S75" s="2"/>
      <c r="T75" s="40"/>
      <c r="U75" s="81" t="str">
        <f>IF(Q68+Q69=0,IF(N68=1,O68,O69),IF(N68+Q68=2,O68,IF(N69+Q69=2,O69," ")))</f>
        <v xml:space="preserve"> [5] Louisville</v>
      </c>
      <c r="V75" s="82"/>
      <c r="W75" s="14"/>
      <c r="X75" s="13">
        <f>(T75*W75*$X$22)+(T76*W76*$X$22)</f>
        <v>8</v>
      </c>
      <c r="Y75" s="8"/>
      <c r="Z75" s="63" t="str">
        <f>IF(W75+W76=0,IF(T75=1,U75,U76),IF(T75+W75=2,U75,IF(T76+W76=2,U76," ")))</f>
        <v xml:space="preserve"> [2] Iowa</v>
      </c>
      <c r="AA75" s="108"/>
      <c r="AB75" s="108"/>
      <c r="AC75" s="108"/>
      <c r="AD75" s="109"/>
    </row>
    <row r="76" spans="2:30" x14ac:dyDescent="0.3">
      <c r="J76" s="105"/>
      <c r="K76" s="105"/>
      <c r="L76" s="105"/>
      <c r="M76" s="105"/>
      <c r="N76" s="105"/>
      <c r="O76" s="105"/>
      <c r="R76" s="5"/>
      <c r="T76" s="40">
        <v>1</v>
      </c>
      <c r="U76" s="81" t="str">
        <f>IF(Q82+Q83=0,IF(N82=1,O82,O83),IF(N82+Q82=2,O82,IF(N83+Q83=2,O83," ")))</f>
        <v xml:space="preserve"> [2] Iowa</v>
      </c>
      <c r="V76" s="82"/>
      <c r="W76" s="14">
        <v>1</v>
      </c>
      <c r="Y76" s="7"/>
      <c r="Z76" s="110"/>
      <c r="AA76" s="111"/>
      <c r="AB76" s="111"/>
      <c r="AC76" s="111"/>
      <c r="AD76" s="112"/>
    </row>
    <row r="77" spans="2:30" x14ac:dyDescent="0.3">
      <c r="R77" s="5"/>
    </row>
    <row r="78" spans="2:30" x14ac:dyDescent="0.3">
      <c r="B78" s="40">
        <v>1</v>
      </c>
      <c r="C78" s="85" t="s">
        <v>46</v>
      </c>
      <c r="D78" s="86"/>
      <c r="E78" s="14">
        <v>1</v>
      </c>
      <c r="F78" s="13">
        <f>(B78*E78*$F$22)+(B79*E79*$F$22)</f>
        <v>1</v>
      </c>
      <c r="R78" s="5"/>
    </row>
    <row r="79" spans="2:30" x14ac:dyDescent="0.3">
      <c r="B79" s="40"/>
      <c r="C79" s="85" t="s">
        <v>47</v>
      </c>
      <c r="D79" s="86"/>
      <c r="E79" s="14"/>
      <c r="G79" s="2"/>
      <c r="H79" s="40">
        <v>1</v>
      </c>
      <c r="I79" s="83" t="str">
        <f>IF(E78+E79=0,IF(B78=1,C78,C79),IF(B78+E78=2,C78,IF(B79+E79=2,C79," ")))</f>
        <v xml:space="preserve"> [6] Colorado</v>
      </c>
      <c r="J79" s="84"/>
      <c r="K79" s="14">
        <v>1</v>
      </c>
      <c r="L79" s="13">
        <f>(H79*K79*$L$22)+(H80*K80*$L$22)</f>
        <v>2</v>
      </c>
      <c r="R79" s="5"/>
    </row>
    <row r="80" spans="2:30" x14ac:dyDescent="0.3">
      <c r="G80" s="3"/>
      <c r="H80" s="40"/>
      <c r="I80" s="83" t="str">
        <f>IF(E81+E82=0,IF(B81=1,C81,C82),IF(B81+E81=2,C81,IF(B82+E82=2,C82," ")))</f>
        <v xml:space="preserve"> [3] Duke</v>
      </c>
      <c r="J80" s="84"/>
      <c r="K80" s="14"/>
      <c r="L80" s="4"/>
      <c r="R80" s="5"/>
    </row>
    <row r="81" spans="1:29" x14ac:dyDescent="0.3">
      <c r="B81" s="40">
        <v>1</v>
      </c>
      <c r="C81" s="85" t="s">
        <v>48</v>
      </c>
      <c r="D81" s="86"/>
      <c r="E81" s="14">
        <v>1</v>
      </c>
      <c r="F81" s="13">
        <f>(B81*E81*$F$22)+(B82*E82*$F$22)</f>
        <v>1</v>
      </c>
      <c r="G81" s="3"/>
      <c r="L81" s="5"/>
      <c r="R81" s="5"/>
    </row>
    <row r="82" spans="1:29" x14ac:dyDescent="0.3">
      <c r="B82" s="40"/>
      <c r="C82" s="85" t="s">
        <v>49</v>
      </c>
      <c r="D82" s="86"/>
      <c r="E82" s="14"/>
      <c r="L82" s="5"/>
      <c r="M82" s="2"/>
      <c r="N82" s="40"/>
      <c r="O82" s="83" t="str">
        <f>IF(K79+K80=0,IF(H79=1,I79,I80),IF(H79+K79=2,I79,IF(H80+K80=2,I80," ")))</f>
        <v xml:space="preserve"> [6] Colorado</v>
      </c>
      <c r="P82" s="84"/>
      <c r="Q82" s="14"/>
      <c r="R82" s="13">
        <f>(N82*Q82*$R$22)+(N83*Q83*$R$22)</f>
        <v>4</v>
      </c>
      <c r="T82" s="7"/>
      <c r="U82" s="90"/>
      <c r="V82" s="90"/>
      <c r="W82" s="7"/>
    </row>
    <row r="83" spans="1:29" x14ac:dyDescent="0.3">
      <c r="L83" s="5"/>
      <c r="N83" s="40">
        <v>1</v>
      </c>
      <c r="O83" s="83" t="str">
        <f>IF(K86+K87=0,IF(H86=1,I86,I87),IF(H86+K86=2,I86,IF(H87+K87=2,I87," ")))</f>
        <v xml:space="preserve"> [2] Iowa</v>
      </c>
      <c r="P83" s="84"/>
      <c r="Q83" s="14">
        <v>1</v>
      </c>
    </row>
    <row r="84" spans="1:29" x14ac:dyDescent="0.3">
      <c r="L84" s="5"/>
    </row>
    <row r="85" spans="1:29" x14ac:dyDescent="0.3">
      <c r="B85" s="40"/>
      <c r="C85" s="85" t="s">
        <v>50</v>
      </c>
      <c r="D85" s="86"/>
      <c r="E85" s="14"/>
      <c r="F85" s="13">
        <f>(B85*E85*$F$22)+(B86*E86*$F$22)</f>
        <v>1</v>
      </c>
      <c r="L85" s="5"/>
    </row>
    <row r="86" spans="1:29" x14ac:dyDescent="0.3">
      <c r="B86" s="40">
        <v>1</v>
      </c>
      <c r="C86" s="85" t="s">
        <v>51</v>
      </c>
      <c r="D86" s="86"/>
      <c r="E86" s="14">
        <v>1</v>
      </c>
      <c r="G86" s="2"/>
      <c r="H86" s="40"/>
      <c r="I86" s="83" t="str">
        <f>IF(E85+E86=0,IF(B85=1,C85,C86),IF(B85+E85=2,C85,IF(B86+E86=2,C86," ")))</f>
        <v xml:space="preserve"> [10] Georgia</v>
      </c>
      <c r="J86" s="84"/>
      <c r="K86" s="14"/>
      <c r="L86" s="13">
        <f>(H86*K86*$L$22)+(H87*K87*$L$22)</f>
        <v>2</v>
      </c>
    </row>
    <row r="87" spans="1:29" x14ac:dyDescent="0.3">
      <c r="G87" s="3"/>
      <c r="H87" s="40">
        <v>1</v>
      </c>
      <c r="I87" s="83" t="str">
        <f>IF(E88+E89=0,IF(B88=1,C88,C89),IF(B88+E88=2,C88,IF(B89+E89=2,C89," ")))</f>
        <v xml:space="preserve"> [2] Iowa</v>
      </c>
      <c r="J87" s="84"/>
      <c r="K87" s="14">
        <v>1</v>
      </c>
    </row>
    <row r="88" spans="1:29" x14ac:dyDescent="0.3">
      <c r="B88" s="40">
        <v>1</v>
      </c>
      <c r="C88" s="85" t="s">
        <v>52</v>
      </c>
      <c r="D88" s="86"/>
      <c r="E88" s="14">
        <v>1</v>
      </c>
      <c r="F88" s="13">
        <f>(B88*E88*$F$22)+(B89*E89*$F$22)</f>
        <v>1</v>
      </c>
    </row>
    <row r="89" spans="1:29" x14ac:dyDescent="0.3">
      <c r="B89" s="40"/>
      <c r="C89" s="85" t="s">
        <v>53</v>
      </c>
      <c r="D89" s="86"/>
      <c r="E89" s="14"/>
    </row>
    <row r="91" spans="1:29" ht="15.6" x14ac:dyDescent="0.3">
      <c r="B91" s="87" t="s">
        <v>17</v>
      </c>
      <c r="C91" s="88"/>
      <c r="D91" s="89"/>
      <c r="E91" s="11"/>
      <c r="F91" s="54">
        <f>SUM(F64:F90)</f>
        <v>8</v>
      </c>
      <c r="G91" s="11"/>
      <c r="H91" s="11"/>
      <c r="I91" s="11"/>
      <c r="J91" s="11"/>
      <c r="K91" s="11"/>
      <c r="L91" s="54">
        <f>SUM(L64:L90)</f>
        <v>8</v>
      </c>
      <c r="M91" s="11"/>
      <c r="N91" s="11"/>
      <c r="O91" s="11"/>
      <c r="P91" s="11"/>
      <c r="Q91" s="11"/>
      <c r="R91" s="54">
        <f>SUM(R64:R90)</f>
        <v>8</v>
      </c>
      <c r="S91" s="11"/>
      <c r="T91" s="11"/>
      <c r="U91" s="11"/>
      <c r="V91" s="11"/>
      <c r="W91" s="11"/>
      <c r="X91" s="54">
        <f>SUM(X64:X90)</f>
        <v>8</v>
      </c>
      <c r="AC91" s="55">
        <f>SUM(F91:X91)</f>
        <v>32</v>
      </c>
    </row>
    <row r="92" spans="1:29" ht="14.4" customHeight="1" x14ac:dyDescent="0.3"/>
    <row r="93" spans="1:29" ht="14.4" customHeight="1" x14ac:dyDescent="0.3">
      <c r="B93" s="30"/>
      <c r="C93" s="30"/>
      <c r="D93" s="30"/>
      <c r="E93" s="32"/>
      <c r="F93" s="33"/>
      <c r="G93" s="32"/>
      <c r="H93" s="32"/>
      <c r="I93" s="32"/>
      <c r="J93" s="32"/>
      <c r="K93" s="32"/>
      <c r="L93" s="33"/>
      <c r="M93" s="32"/>
      <c r="N93" s="32"/>
      <c r="O93" s="32"/>
      <c r="P93" s="32"/>
      <c r="Q93" s="32"/>
      <c r="R93" s="33"/>
      <c r="S93" s="32"/>
      <c r="T93" s="32"/>
      <c r="U93" s="32"/>
      <c r="V93" s="32"/>
      <c r="W93" s="32"/>
      <c r="X93" s="33"/>
      <c r="Y93" s="32"/>
      <c r="Z93" s="32"/>
      <c r="AA93" s="32"/>
      <c r="AB93" s="32"/>
      <c r="AC93" s="34"/>
    </row>
    <row r="94" spans="1:29" ht="21" x14ac:dyDescent="0.4">
      <c r="A94" s="15" t="s">
        <v>54</v>
      </c>
    </row>
    <row r="95" spans="1:29" ht="14.4" customHeight="1" x14ac:dyDescent="0.3"/>
    <row r="96" spans="1:29" x14ac:dyDescent="0.3">
      <c r="B96" s="106" t="s">
        <v>0</v>
      </c>
      <c r="C96" s="107"/>
      <c r="D96" s="46" t="s">
        <v>15</v>
      </c>
      <c r="E96" s="69" t="s">
        <v>8</v>
      </c>
      <c r="F96" s="70"/>
      <c r="G96" s="71" t="s">
        <v>9</v>
      </c>
      <c r="H96" s="72"/>
      <c r="J96" s="30"/>
      <c r="K96" s="30"/>
      <c r="L96" s="73"/>
      <c r="M96" s="73"/>
      <c r="N96" s="73"/>
      <c r="O96" s="73"/>
      <c r="P96" s="30"/>
      <c r="Q96" s="30"/>
      <c r="R96" s="30"/>
      <c r="S96" s="30"/>
      <c r="T96" s="30"/>
      <c r="Y96" s="75" t="s">
        <v>1</v>
      </c>
      <c r="Z96" s="76"/>
      <c r="AA96" s="76"/>
      <c r="AB96" s="76"/>
      <c r="AC96" s="77"/>
    </row>
    <row r="98" spans="2:30" x14ac:dyDescent="0.3">
      <c r="B98" s="40">
        <v>1</v>
      </c>
      <c r="C98" s="85" t="s">
        <v>55</v>
      </c>
      <c r="D98" s="86"/>
      <c r="E98" s="14">
        <v>1</v>
      </c>
      <c r="F98" s="13">
        <f>(B98*E98*$F$22)+(B99*E99*$F$22)</f>
        <v>1</v>
      </c>
    </row>
    <row r="99" spans="2:30" x14ac:dyDescent="0.3">
      <c r="B99" s="40"/>
      <c r="C99" s="85" t="s">
        <v>56</v>
      </c>
      <c r="D99" s="86"/>
      <c r="E99" s="14"/>
      <c r="G99" s="2"/>
      <c r="H99" s="40"/>
      <c r="I99" s="83" t="str">
        <f>IF(E98+E99=0,IF(B98=1,C98,C99),IF(B98+E98=2,C98,IF(B99+E99=2,C99," ")))</f>
        <v xml:space="preserve"> [1] Indiana</v>
      </c>
      <c r="J99" s="84"/>
      <c r="K99" s="14"/>
      <c r="L99" s="13">
        <f>(H99*K99*$L$22)+(H100*K100*$L$22)</f>
        <v>2</v>
      </c>
    </row>
    <row r="100" spans="2:30" x14ac:dyDescent="0.3">
      <c r="G100" s="3"/>
      <c r="H100" s="40">
        <v>1</v>
      </c>
      <c r="I100" s="83" t="str">
        <f>IF(E101+E102=0,IF(B101=1,C101,C102),IF(B101+E101=2,C101,IF(B102+E102=2,C102," ")))</f>
        <v xml:space="preserve"> [9] Miami</v>
      </c>
      <c r="J100" s="84"/>
      <c r="K100" s="14">
        <v>1</v>
      </c>
      <c r="L100" s="4"/>
    </row>
    <row r="101" spans="2:30" x14ac:dyDescent="0.3">
      <c r="B101" s="40"/>
      <c r="C101" s="85" t="s">
        <v>57</v>
      </c>
      <c r="D101" s="86"/>
      <c r="E101" s="14"/>
      <c r="F101" s="13">
        <f>(B101*E101*$F$22)+(B102*E102*$F$22)</f>
        <v>1</v>
      </c>
      <c r="G101" s="3"/>
      <c r="L101" s="5"/>
    </row>
    <row r="102" spans="2:30" x14ac:dyDescent="0.3">
      <c r="B102" s="40">
        <v>1</v>
      </c>
      <c r="C102" s="85" t="s">
        <v>58</v>
      </c>
      <c r="D102" s="86"/>
      <c r="E102" s="14">
        <v>1</v>
      </c>
      <c r="L102" s="5"/>
      <c r="M102" s="2"/>
      <c r="N102" s="40">
        <v>1</v>
      </c>
      <c r="O102" s="83" t="str">
        <f>IF(K99+K100=0,IF(H99=1,I99,I100),IF(H99+K99=2,I99,IF(H100+K100=2,I100," ")))</f>
        <v xml:space="preserve"> [9] Miami</v>
      </c>
      <c r="P102" s="84"/>
      <c r="Q102" s="14">
        <v>1</v>
      </c>
      <c r="R102" s="13">
        <f>(N102*Q102*$R$22)+(N103*Q103*$R$22)</f>
        <v>4</v>
      </c>
      <c r="T102" s="7"/>
      <c r="U102" s="90"/>
      <c r="V102" s="90"/>
      <c r="W102" s="7"/>
    </row>
    <row r="103" spans="2:30" x14ac:dyDescent="0.3">
      <c r="L103" s="5"/>
      <c r="N103" s="40"/>
      <c r="O103" s="83" t="str">
        <f>IF(K106+K107=0,IF(H106=1,I106,I107),IF(H106+K106=2,I106,IF(H107+K107=2,I107," ")))</f>
        <v xml:space="preserve"> [4] Villanova</v>
      </c>
      <c r="P103" s="84"/>
      <c r="Q103" s="14"/>
      <c r="R103" s="6"/>
    </row>
    <row r="104" spans="2:30" x14ac:dyDescent="0.3">
      <c r="L104" s="5"/>
      <c r="R104" s="5"/>
    </row>
    <row r="105" spans="2:30" x14ac:dyDescent="0.3">
      <c r="B105" s="40"/>
      <c r="C105" s="85" t="s">
        <v>59</v>
      </c>
      <c r="D105" s="86"/>
      <c r="E105" s="14"/>
      <c r="F105" s="13">
        <f>(B105*E105*$F$22)+(B106*E106*$F$22)</f>
        <v>1</v>
      </c>
      <c r="L105" s="5"/>
      <c r="R105" s="5"/>
    </row>
    <row r="106" spans="2:30" x14ac:dyDescent="0.3">
      <c r="B106" s="40">
        <v>1</v>
      </c>
      <c r="C106" s="85" t="s">
        <v>60</v>
      </c>
      <c r="D106" s="86"/>
      <c r="E106" s="14">
        <v>1</v>
      </c>
      <c r="G106" s="2"/>
      <c r="H106" s="40"/>
      <c r="I106" s="83" t="str">
        <f>IF(E105+E106=0,IF(B105=1,C105,C106),IF(B105+E105=2,C105,IF(B106+E106=2,C106," ")))</f>
        <v xml:space="preserve"> [12] FGCU</v>
      </c>
      <c r="J106" s="84"/>
      <c r="K106" s="14"/>
      <c r="L106" s="13">
        <f>(H106*K106*$L$22)+(H107*K107*$L$22)</f>
        <v>2</v>
      </c>
      <c r="R106" s="5"/>
    </row>
    <row r="107" spans="2:30" x14ac:dyDescent="0.3">
      <c r="G107" s="3"/>
      <c r="H107" s="40">
        <v>1</v>
      </c>
      <c r="I107" s="83" t="str">
        <f>IF(E108+E109=0,IF(B108=1,C108,C109),IF(B108+E108=2,C108,IF(B109+E109=2,C109," ")))</f>
        <v xml:space="preserve"> [4] Villanova</v>
      </c>
      <c r="J107" s="84"/>
      <c r="K107" s="14">
        <v>1</v>
      </c>
      <c r="R107" s="5"/>
    </row>
    <row r="108" spans="2:30" x14ac:dyDescent="0.3">
      <c r="B108" s="40">
        <v>1</v>
      </c>
      <c r="C108" s="85" t="s">
        <v>61</v>
      </c>
      <c r="D108" s="86"/>
      <c r="E108" s="14">
        <v>1</v>
      </c>
      <c r="F108" s="13">
        <f>(B108*E108*$F$22)+(B109*E109*$F$22)</f>
        <v>1</v>
      </c>
      <c r="R108" s="5"/>
    </row>
    <row r="109" spans="2:30" x14ac:dyDescent="0.3">
      <c r="B109" s="40"/>
      <c r="C109" s="85" t="s">
        <v>62</v>
      </c>
      <c r="D109" s="86"/>
      <c r="E109" s="14"/>
      <c r="J109" s="104" t="s">
        <v>54</v>
      </c>
      <c r="K109" s="105"/>
      <c r="L109" s="105"/>
      <c r="M109" s="105"/>
      <c r="N109" s="105"/>
      <c r="O109" s="105"/>
      <c r="R109" s="5"/>
      <c r="S109" s="2"/>
      <c r="T109" s="40"/>
      <c r="U109" s="81" t="str">
        <f>IF(Q102+Q103=0,IF(N102=1,O102,O103),IF(N102+Q102=2,O102,IF(N103+Q103=2,O103," ")))</f>
        <v xml:space="preserve"> [9] Miami</v>
      </c>
      <c r="V109" s="82"/>
      <c r="W109" s="14"/>
      <c r="X109" s="13">
        <f>(T109*W109*$X$22)+(T110*W110*$X$22)</f>
        <v>8</v>
      </c>
      <c r="Y109" s="8"/>
      <c r="Z109" s="63" t="str">
        <f>IF(W109+W110=0,IF(T109=1,U109,U110),IF(T109+W109=2,U109,IF(T110+W110=2,U110," ")))</f>
        <v xml:space="preserve"> [3] LSU</v>
      </c>
      <c r="AA109" s="108"/>
      <c r="AB109" s="108"/>
      <c r="AC109" s="108"/>
      <c r="AD109" s="109"/>
    </row>
    <row r="110" spans="2:30" x14ac:dyDescent="0.3">
      <c r="J110" s="105"/>
      <c r="K110" s="105"/>
      <c r="L110" s="105"/>
      <c r="M110" s="105"/>
      <c r="N110" s="105"/>
      <c r="O110" s="105"/>
      <c r="R110" s="5"/>
      <c r="T110" s="40">
        <v>1</v>
      </c>
      <c r="U110" s="81" t="str">
        <f>IF(Q116+Q117=0,IF(N116=1,O116,O117),IF(N116+Q116=2,O116,IF(N117+Q117=2,O117," ")))</f>
        <v xml:space="preserve"> [3] LSU</v>
      </c>
      <c r="V110" s="82"/>
      <c r="W110" s="14">
        <v>1</v>
      </c>
      <c r="Y110" s="7"/>
      <c r="Z110" s="110"/>
      <c r="AA110" s="111"/>
      <c r="AB110" s="111"/>
      <c r="AC110" s="111"/>
      <c r="AD110" s="112"/>
    </row>
    <row r="111" spans="2:30" x14ac:dyDescent="0.3">
      <c r="R111" s="5"/>
    </row>
    <row r="112" spans="2:30" x14ac:dyDescent="0.3">
      <c r="B112" s="40">
        <v>1</v>
      </c>
      <c r="C112" s="85" t="s">
        <v>63</v>
      </c>
      <c r="D112" s="86"/>
      <c r="E112" s="14">
        <v>1</v>
      </c>
      <c r="F112" s="13">
        <f>(B112*E112*$F$22)+(B113*E113*$F$22)</f>
        <v>1</v>
      </c>
      <c r="R112" s="5"/>
    </row>
    <row r="113" spans="1:29" x14ac:dyDescent="0.3">
      <c r="B113" s="40"/>
      <c r="C113" s="85" t="s">
        <v>64</v>
      </c>
      <c r="D113" s="86"/>
      <c r="E113" s="14"/>
      <c r="G113" s="2"/>
      <c r="H113" s="40"/>
      <c r="I113" s="83" t="str">
        <f>IF(E112+E113=0,IF(B112=1,C112,C113),IF(B112+E112=2,C112,IF(B113+E113=2,C113," ")))</f>
        <v xml:space="preserve"> [6] Michigan</v>
      </c>
      <c r="J113" s="84"/>
      <c r="K113" s="14"/>
      <c r="L113" s="13">
        <f>(H113*K113*$L$22)+(H114*K114*$L$22)</f>
        <v>2</v>
      </c>
      <c r="R113" s="5"/>
    </row>
    <row r="114" spans="1:29" x14ac:dyDescent="0.3">
      <c r="G114" s="3"/>
      <c r="H114" s="40">
        <v>1</v>
      </c>
      <c r="I114" s="83" t="str">
        <f>IF(E115+E116=0,IF(B115=1,C115,C116),IF(B115+E115=2,C115,IF(B116+E116=2,C116," ")))</f>
        <v xml:space="preserve"> [3] LSU</v>
      </c>
      <c r="J114" s="84"/>
      <c r="K114" s="14">
        <v>1</v>
      </c>
      <c r="L114" s="4"/>
      <c r="R114" s="5"/>
    </row>
    <row r="115" spans="1:29" x14ac:dyDescent="0.3">
      <c r="B115" s="40">
        <v>1</v>
      </c>
      <c r="C115" s="85" t="s">
        <v>65</v>
      </c>
      <c r="D115" s="86"/>
      <c r="E115" s="14">
        <v>1</v>
      </c>
      <c r="F115" s="13">
        <f>(B115*E115*$F$22)+(B116*E116*$F$22)</f>
        <v>1</v>
      </c>
      <c r="G115" s="3"/>
      <c r="L115" s="5"/>
      <c r="R115" s="5"/>
    </row>
    <row r="116" spans="1:29" x14ac:dyDescent="0.3">
      <c r="B116" s="40"/>
      <c r="C116" s="85" t="s">
        <v>66</v>
      </c>
      <c r="D116" s="86"/>
      <c r="E116" s="14"/>
      <c r="L116" s="5"/>
      <c r="M116" s="2"/>
      <c r="N116" s="40">
        <v>1</v>
      </c>
      <c r="O116" s="83" t="str">
        <f>IF(K113+K114=0,IF(H113=1,I113,I114),IF(H113+K113=2,I113,IF(H114+K114=2,I114," ")))</f>
        <v xml:space="preserve"> [3] LSU</v>
      </c>
      <c r="P116" s="84"/>
      <c r="Q116" s="14">
        <v>1</v>
      </c>
      <c r="R116" s="13">
        <f>(N116*Q116*$R$22)+(N117*Q117*$R$22)</f>
        <v>4</v>
      </c>
      <c r="T116" s="7"/>
      <c r="U116" s="90"/>
      <c r="V116" s="90"/>
      <c r="W116" s="7"/>
    </row>
    <row r="117" spans="1:29" x14ac:dyDescent="0.3">
      <c r="L117" s="5"/>
      <c r="N117" s="40"/>
      <c r="O117" s="83" t="str">
        <f>IF(K120+K121=0,IF(H120=1,I120,I121),IF(H120+K120=2,I120,IF(H121+K121=2,I121," ")))</f>
        <v xml:space="preserve"> [2] Utah</v>
      </c>
      <c r="P117" s="84"/>
      <c r="Q117" s="14"/>
    </row>
    <row r="118" spans="1:29" x14ac:dyDescent="0.3">
      <c r="L118" s="5"/>
    </row>
    <row r="119" spans="1:29" x14ac:dyDescent="0.3">
      <c r="B119" s="40"/>
      <c r="C119" s="85" t="s">
        <v>67</v>
      </c>
      <c r="D119" s="86"/>
      <c r="E119" s="14"/>
      <c r="F119" s="13">
        <f>(B119*E119*$F$22)+(B120*E120*$F$22)</f>
        <v>1</v>
      </c>
      <c r="L119" s="5"/>
    </row>
    <row r="120" spans="1:29" x14ac:dyDescent="0.3">
      <c r="B120" s="40">
        <v>1</v>
      </c>
      <c r="C120" s="85" t="s">
        <v>68</v>
      </c>
      <c r="D120" s="86"/>
      <c r="E120" s="14">
        <v>1</v>
      </c>
      <c r="G120" s="2"/>
      <c r="H120" s="40"/>
      <c r="I120" s="83" t="str">
        <f>IF(E119+E120=0,IF(B119=1,C119,C120),IF(B119+E119=2,C119,IF(B120+E120=2,C120," ")))</f>
        <v xml:space="preserve"> [10] Princeton</v>
      </c>
      <c r="J120" s="84"/>
      <c r="K120" s="14"/>
      <c r="L120" s="13">
        <f>(H120*K120*$L$22)+(H121*K121*$L$22)</f>
        <v>2</v>
      </c>
    </row>
    <row r="121" spans="1:29" x14ac:dyDescent="0.3">
      <c r="G121" s="3"/>
      <c r="H121" s="40">
        <v>1</v>
      </c>
      <c r="I121" s="83" t="str">
        <f>IF(E122+E123=0,IF(B122=1,C122,C123),IF(B122+E122=2,C122,IF(B123+E123=2,C123," ")))</f>
        <v xml:space="preserve"> [2] Utah</v>
      </c>
      <c r="J121" s="84"/>
      <c r="K121" s="14">
        <v>1</v>
      </c>
    </row>
    <row r="122" spans="1:29" x14ac:dyDescent="0.3">
      <c r="B122" s="40">
        <v>1</v>
      </c>
      <c r="C122" s="85" t="s">
        <v>69</v>
      </c>
      <c r="D122" s="86"/>
      <c r="E122" s="14">
        <v>1</v>
      </c>
      <c r="F122" s="13">
        <f>(B122*E122*$F$22)+(B123*E123*$F$22)</f>
        <v>1</v>
      </c>
    </row>
    <row r="123" spans="1:29" x14ac:dyDescent="0.3">
      <c r="B123" s="40"/>
      <c r="C123" s="85" t="s">
        <v>70</v>
      </c>
      <c r="D123" s="86"/>
      <c r="E123" s="14"/>
    </row>
    <row r="125" spans="1:29" ht="15.6" x14ac:dyDescent="0.3">
      <c r="B125" s="87" t="s">
        <v>17</v>
      </c>
      <c r="C125" s="88"/>
      <c r="D125" s="89"/>
      <c r="E125" s="11"/>
      <c r="F125" s="54">
        <f>SUM(F98:F124)</f>
        <v>8</v>
      </c>
      <c r="G125" s="11"/>
      <c r="H125" s="11"/>
      <c r="I125" s="11"/>
      <c r="J125" s="11"/>
      <c r="K125" s="11"/>
      <c r="L125" s="54">
        <f>SUM(L98:L124)</f>
        <v>8</v>
      </c>
      <c r="M125" s="11"/>
      <c r="N125" s="11"/>
      <c r="O125" s="11"/>
      <c r="P125" s="11"/>
      <c r="Q125" s="11"/>
      <c r="R125" s="54">
        <f>SUM(R98:R124)</f>
        <v>8</v>
      </c>
      <c r="S125" s="11"/>
      <c r="T125" s="11"/>
      <c r="U125" s="11"/>
      <c r="V125" s="11"/>
      <c r="W125" s="11"/>
      <c r="X125" s="54">
        <f>SUM(X98:X124)</f>
        <v>8</v>
      </c>
      <c r="AC125" s="55">
        <f>SUM(F125:X125)</f>
        <v>32</v>
      </c>
    </row>
    <row r="128" spans="1:29" ht="21" x14ac:dyDescent="0.4">
      <c r="A128" s="15" t="s">
        <v>71</v>
      </c>
    </row>
    <row r="129" spans="2:30" ht="14.4" customHeight="1" x14ac:dyDescent="0.3"/>
    <row r="130" spans="2:30" x14ac:dyDescent="0.3">
      <c r="B130" s="106" t="s">
        <v>0</v>
      </c>
      <c r="C130" s="107"/>
      <c r="D130" s="46" t="s">
        <v>15</v>
      </c>
      <c r="E130" s="69" t="s">
        <v>8</v>
      </c>
      <c r="F130" s="70"/>
      <c r="G130" s="71" t="s">
        <v>9</v>
      </c>
      <c r="H130" s="72"/>
      <c r="J130" s="30"/>
      <c r="K130" s="30"/>
      <c r="L130" s="73"/>
      <c r="M130" s="73"/>
      <c r="N130" s="73"/>
      <c r="O130" s="73"/>
      <c r="P130" s="30"/>
      <c r="Q130" s="30"/>
      <c r="R130" s="30"/>
      <c r="S130" s="30"/>
      <c r="T130" s="30"/>
      <c r="Y130" s="75" t="s">
        <v>1</v>
      </c>
      <c r="Z130" s="76"/>
      <c r="AA130" s="76"/>
      <c r="AB130" s="76"/>
      <c r="AC130" s="77"/>
    </row>
    <row r="132" spans="2:30" x14ac:dyDescent="0.3">
      <c r="B132" s="40">
        <v>1</v>
      </c>
      <c r="C132" s="85" t="s">
        <v>85</v>
      </c>
      <c r="D132" s="86"/>
      <c r="E132" s="14">
        <v>1</v>
      </c>
      <c r="F132" s="13">
        <f>(B132*E132*$F$22)+(B133*E133*$F$22)</f>
        <v>1</v>
      </c>
    </row>
    <row r="133" spans="2:30" x14ac:dyDescent="0.3">
      <c r="B133" s="40"/>
      <c r="C133" s="85" t="s">
        <v>72</v>
      </c>
      <c r="D133" s="86"/>
      <c r="E133" s="14"/>
      <c r="G133" s="2"/>
      <c r="H133" s="40">
        <v>1</v>
      </c>
      <c r="I133" s="83" t="str">
        <f>IF(E132+E133=0,IF(B132=1,C132,C133),IF(B132+E132=2,C132,IF(B133+E133=2,C133," ")))</f>
        <v xml:space="preserve"> [1] Virginia T</v>
      </c>
      <c r="J133" s="84"/>
      <c r="K133" s="14">
        <v>1</v>
      </c>
      <c r="L133" s="13">
        <f>(H133*K133*$L$22)+(H134*K134*$L$22)</f>
        <v>2</v>
      </c>
    </row>
    <row r="134" spans="2:30" x14ac:dyDescent="0.3">
      <c r="G134" s="3"/>
      <c r="H134" s="40"/>
      <c r="I134" s="83" t="str">
        <f>IF(E135+E136=0,IF(B135=1,C135,C136),IF(B135+E135=2,C135,IF(B136+E136=2,C136," ")))</f>
        <v xml:space="preserve"> [9] S Dakota</v>
      </c>
      <c r="J134" s="84"/>
      <c r="K134" s="14"/>
      <c r="L134" s="4"/>
    </row>
    <row r="135" spans="2:30" x14ac:dyDescent="0.3">
      <c r="B135" s="40"/>
      <c r="C135" s="85" t="s">
        <v>73</v>
      </c>
      <c r="D135" s="86"/>
      <c r="E135" s="14"/>
      <c r="F135" s="13">
        <f>(B135*E135*$F$22)+(B136*E136*$F$22)</f>
        <v>1</v>
      </c>
      <c r="G135" s="3"/>
      <c r="L135" s="5"/>
    </row>
    <row r="136" spans="2:30" x14ac:dyDescent="0.3">
      <c r="B136" s="40">
        <v>1</v>
      </c>
      <c r="C136" s="85" t="s">
        <v>74</v>
      </c>
      <c r="D136" s="86"/>
      <c r="E136" s="14">
        <v>1</v>
      </c>
      <c r="L136" s="5"/>
      <c r="M136" s="2"/>
      <c r="N136" s="40">
        <v>1</v>
      </c>
      <c r="O136" s="83" t="str">
        <f>IF(K133+K134=0,IF(H133=1,I133,I134),IF(H133+K133=2,I133,IF(H134+K134=2,I134," ")))</f>
        <v xml:space="preserve"> [1] Virginia T</v>
      </c>
      <c r="P136" s="84"/>
      <c r="Q136" s="14">
        <v>1</v>
      </c>
      <c r="R136" s="13">
        <f>(N136*Q136*$R$22)+(N137*Q137*$R$22)</f>
        <v>4</v>
      </c>
      <c r="T136" s="7"/>
      <c r="U136" s="90"/>
      <c r="V136" s="90"/>
      <c r="W136" s="7"/>
    </row>
    <row r="137" spans="2:30" x14ac:dyDescent="0.3">
      <c r="L137" s="5"/>
      <c r="N137" s="40"/>
      <c r="O137" s="83" t="str">
        <f>IF(K140+K141=0,IF(H140=1,I140,I141),IF(H140+K140=2,I140,IF(H141+K141=2,I141," ")))</f>
        <v xml:space="preserve"> [4] Tennessee</v>
      </c>
      <c r="P137" s="84"/>
      <c r="Q137" s="14"/>
      <c r="R137" s="6"/>
    </row>
    <row r="138" spans="2:30" x14ac:dyDescent="0.3">
      <c r="L138" s="5"/>
      <c r="R138" s="5"/>
    </row>
    <row r="139" spans="2:30" x14ac:dyDescent="0.3">
      <c r="B139" s="40"/>
      <c r="C139" s="85" t="s">
        <v>75</v>
      </c>
      <c r="D139" s="86"/>
      <c r="E139" s="14"/>
      <c r="F139" s="13">
        <f>(B139*E139*$F$22)+(B140*E140*$F$22)</f>
        <v>1</v>
      </c>
      <c r="L139" s="5"/>
      <c r="R139" s="5"/>
    </row>
    <row r="140" spans="2:30" x14ac:dyDescent="0.3">
      <c r="B140" s="40">
        <v>1</v>
      </c>
      <c r="C140" s="85" t="s">
        <v>76</v>
      </c>
      <c r="D140" s="86"/>
      <c r="E140" s="14">
        <v>1</v>
      </c>
      <c r="G140" s="2"/>
      <c r="H140" s="40"/>
      <c r="I140" s="83" t="str">
        <f>IF(E139+E140=0,IF(B139=1,C139,C140),IF(B139+E139=2,C139,IF(B140+E140=2,C140," ")))</f>
        <v xml:space="preserve"> [12] Toledo</v>
      </c>
      <c r="J140" s="84"/>
      <c r="K140" s="14"/>
      <c r="L140" s="13">
        <f>(H140*K140*$L$22)+(H141*K141*$L$22)</f>
        <v>2</v>
      </c>
      <c r="R140" s="5"/>
    </row>
    <row r="141" spans="2:30" x14ac:dyDescent="0.3">
      <c r="G141" s="3"/>
      <c r="H141" s="40">
        <v>1</v>
      </c>
      <c r="I141" s="83" t="str">
        <f>IF(E142+E143=0,IF(B142=1,C142,C143),IF(B142+E142=2,C142,IF(B143+E143=2,C143," ")))</f>
        <v xml:space="preserve"> [4] Tennessee</v>
      </c>
      <c r="J141" s="84"/>
      <c r="K141" s="14">
        <v>1</v>
      </c>
      <c r="R141" s="5"/>
    </row>
    <row r="142" spans="2:30" x14ac:dyDescent="0.3">
      <c r="B142" s="40">
        <v>1</v>
      </c>
      <c r="C142" s="85" t="s">
        <v>19</v>
      </c>
      <c r="D142" s="86"/>
      <c r="E142" s="14">
        <v>1</v>
      </c>
      <c r="F142" s="13">
        <f>(B142*E142*$F$22)+(B143*E143*$F$22)</f>
        <v>1</v>
      </c>
      <c r="R142" s="5"/>
    </row>
    <row r="143" spans="2:30" x14ac:dyDescent="0.3">
      <c r="B143" s="40"/>
      <c r="C143" s="85" t="s">
        <v>77</v>
      </c>
      <c r="D143" s="86"/>
      <c r="E143" s="14"/>
      <c r="J143" s="104" t="s">
        <v>71</v>
      </c>
      <c r="K143" s="105"/>
      <c r="L143" s="105"/>
      <c r="M143" s="105"/>
      <c r="N143" s="105"/>
      <c r="O143" s="105"/>
      <c r="R143" s="5"/>
      <c r="S143" s="2"/>
      <c r="T143" s="40">
        <v>1</v>
      </c>
      <c r="U143" s="81" t="str">
        <f>IF(Q136+Q137=0,IF(N136=1,O136,O137),IF(N136+Q136=2,O136,IF(N137+Q137=2,O137," ")))</f>
        <v xml:space="preserve"> [1] Virginia T</v>
      </c>
      <c r="V143" s="82"/>
      <c r="W143" s="14">
        <v>1</v>
      </c>
      <c r="X143" s="13">
        <f>(T143*W143*$X$22)+(T144*W144*$X$22)</f>
        <v>8</v>
      </c>
      <c r="Y143" s="8"/>
      <c r="Z143" s="63" t="str">
        <f>IF(W143+W144=0,IF(T143=1,U143,U144),IF(T143+W143=2,U143,IF(T144+W144=2,U144," ")))</f>
        <v xml:space="preserve"> [1] Virginia T</v>
      </c>
      <c r="AA143" s="64"/>
      <c r="AB143" s="64"/>
      <c r="AC143" s="64"/>
      <c r="AD143" s="65"/>
    </row>
    <row r="144" spans="2:30" x14ac:dyDescent="0.3">
      <c r="J144" s="105"/>
      <c r="K144" s="105"/>
      <c r="L144" s="105"/>
      <c r="M144" s="105"/>
      <c r="N144" s="105"/>
      <c r="O144" s="105"/>
      <c r="R144" s="5"/>
      <c r="T144" s="40"/>
      <c r="U144" s="81" t="str">
        <f>IF(Q150+Q151=0,IF(N150=1,O150,O151),IF(N150+Q150=2,O150,IF(N151+Q151=2,O151," ")))</f>
        <v xml:space="preserve"> [3] Ohio St</v>
      </c>
      <c r="V144" s="82"/>
      <c r="W144" s="14"/>
      <c r="Y144" s="7"/>
      <c r="Z144" s="66"/>
      <c r="AA144" s="67"/>
      <c r="AB144" s="67"/>
      <c r="AC144" s="67"/>
      <c r="AD144" s="68"/>
    </row>
    <row r="145" spans="2:29" x14ac:dyDescent="0.3">
      <c r="R145" s="5"/>
    </row>
    <row r="146" spans="2:29" x14ac:dyDescent="0.3">
      <c r="B146" s="40">
        <v>1</v>
      </c>
      <c r="C146" s="85" t="s">
        <v>78</v>
      </c>
      <c r="D146" s="86"/>
      <c r="E146" s="14">
        <v>1</v>
      </c>
      <c r="F146" s="13">
        <f>(B146*E146*$F$22)+(B147*E147*$F$22)</f>
        <v>1</v>
      </c>
      <c r="R146" s="5"/>
    </row>
    <row r="147" spans="2:29" x14ac:dyDescent="0.3">
      <c r="B147" s="40"/>
      <c r="C147" s="85" t="s">
        <v>79</v>
      </c>
      <c r="D147" s="86"/>
      <c r="E147" s="14"/>
      <c r="G147" s="2"/>
      <c r="H147" s="40"/>
      <c r="I147" s="83" t="str">
        <f>IF(E146+E147=0,IF(B146=1,C146,C147),IF(B146+E146=2,C146,IF(B147+E147=2,C147," ")))</f>
        <v xml:space="preserve"> [6] N Carolina</v>
      </c>
      <c r="J147" s="84"/>
      <c r="K147" s="14"/>
      <c r="L147" s="13">
        <f>(H147*K147*$L$22)+(H148*K148*$L$22)</f>
        <v>2</v>
      </c>
      <c r="R147" s="5"/>
    </row>
    <row r="148" spans="2:29" x14ac:dyDescent="0.3">
      <c r="G148" s="3"/>
      <c r="H148" s="40">
        <v>1</v>
      </c>
      <c r="I148" s="83" t="str">
        <f>IF(E149+E150=0,IF(B149=1,C149,C150),IF(B149+E149=2,C149,IF(B150+E150=2,C150," ")))</f>
        <v xml:space="preserve"> [3] Ohio St</v>
      </c>
      <c r="J148" s="84"/>
      <c r="K148" s="14">
        <v>1</v>
      </c>
      <c r="L148" s="4"/>
      <c r="R148" s="5"/>
    </row>
    <row r="149" spans="2:29" x14ac:dyDescent="0.3">
      <c r="B149" s="40">
        <v>1</v>
      </c>
      <c r="C149" s="85" t="s">
        <v>80</v>
      </c>
      <c r="D149" s="86"/>
      <c r="E149" s="14">
        <v>1</v>
      </c>
      <c r="F149" s="13">
        <f>(B149*E149*$F$22)+(B150*E150*$F$22)</f>
        <v>1</v>
      </c>
      <c r="G149" s="3"/>
      <c r="L149" s="5"/>
      <c r="R149" s="5"/>
    </row>
    <row r="150" spans="2:29" x14ac:dyDescent="0.3">
      <c r="B150" s="40"/>
      <c r="C150" s="85" t="s">
        <v>81</v>
      </c>
      <c r="D150" s="86"/>
      <c r="E150" s="14"/>
      <c r="L150" s="5"/>
      <c r="M150" s="2"/>
      <c r="N150" s="40">
        <v>1</v>
      </c>
      <c r="O150" s="83" t="str">
        <f>IF(K147+K148=0,IF(H147=1,I147,I148),IF(H147+K147=2,I147,IF(H148+K148=2,I148," ")))</f>
        <v xml:space="preserve"> [3] Ohio St</v>
      </c>
      <c r="P150" s="84"/>
      <c r="Q150" s="14">
        <v>1</v>
      </c>
      <c r="R150" s="13">
        <f>(N150*Q150*$R$22)+(N151*Q151*$R$22)</f>
        <v>4</v>
      </c>
      <c r="T150" s="7"/>
      <c r="U150" s="90"/>
      <c r="V150" s="90"/>
      <c r="W150" s="7"/>
    </row>
    <row r="151" spans="2:29" x14ac:dyDescent="0.3">
      <c r="L151" s="5"/>
      <c r="N151" s="40"/>
      <c r="O151" s="83" t="str">
        <f>IF(K154+K155=0,IF(H154=1,I154,I155),IF(H154+K154=2,I154,IF(H155+K155=2,I155," ")))</f>
        <v xml:space="preserve"> [2] U Conn</v>
      </c>
      <c r="P151" s="84"/>
      <c r="Q151" s="14"/>
    </row>
    <row r="152" spans="2:29" x14ac:dyDescent="0.3">
      <c r="L152" s="5"/>
    </row>
    <row r="153" spans="2:29" x14ac:dyDescent="0.3">
      <c r="B153" s="40">
        <v>1</v>
      </c>
      <c r="C153" s="85" t="s">
        <v>82</v>
      </c>
      <c r="D153" s="86"/>
      <c r="E153" s="14">
        <v>1</v>
      </c>
      <c r="F153" s="13">
        <f>(B153*E153*$F$22)+(B154*E154*$F$22)</f>
        <v>1</v>
      </c>
      <c r="L153" s="5"/>
    </row>
    <row r="154" spans="2:29" x14ac:dyDescent="0.3">
      <c r="B154" s="40"/>
      <c r="C154" s="85" t="s">
        <v>83</v>
      </c>
      <c r="D154" s="86"/>
      <c r="E154" s="14"/>
      <c r="G154" s="2"/>
      <c r="H154" s="40"/>
      <c r="I154" s="83" t="str">
        <f>IF(E153+E154=0,IF(B153=1,C153,C154),IF(B153+E153=2,C153,IF(B154+E154=2,C154," ")))</f>
        <v xml:space="preserve"> [7] Baylor</v>
      </c>
      <c r="J154" s="84"/>
      <c r="K154" s="14"/>
      <c r="L154" s="13">
        <f>(H154*K154*$L$22)+(H155*K155*$L$22)</f>
        <v>2</v>
      </c>
    </row>
    <row r="155" spans="2:29" x14ac:dyDescent="0.3">
      <c r="G155" s="3"/>
      <c r="H155" s="40">
        <v>1</v>
      </c>
      <c r="I155" s="83" t="str">
        <f>IF(E156+E157=0,IF(B156=1,C156,C157),IF(B156+E156=2,C156,IF(B157+E157=2,C157," ")))</f>
        <v xml:space="preserve"> [2] U Conn</v>
      </c>
      <c r="J155" s="84"/>
      <c r="K155" s="14">
        <v>1</v>
      </c>
    </row>
    <row r="156" spans="2:29" x14ac:dyDescent="0.3">
      <c r="B156" s="40">
        <v>1</v>
      </c>
      <c r="C156" s="85" t="s">
        <v>84</v>
      </c>
      <c r="D156" s="86"/>
      <c r="E156" s="14">
        <v>1</v>
      </c>
      <c r="F156" s="13">
        <f>(B156*E156*$F$22)+(B157*E157*$F$22)</f>
        <v>1</v>
      </c>
    </row>
    <row r="157" spans="2:29" x14ac:dyDescent="0.3">
      <c r="B157" s="40"/>
      <c r="C157" s="85" t="s">
        <v>13</v>
      </c>
      <c r="D157" s="86"/>
      <c r="E157" s="14"/>
    </row>
    <row r="159" spans="2:29" ht="15.6" x14ac:dyDescent="0.3">
      <c r="B159" s="87" t="s">
        <v>17</v>
      </c>
      <c r="C159" s="88"/>
      <c r="D159" s="89"/>
      <c r="E159" s="11"/>
      <c r="F159" s="54">
        <f>SUM(F132:F158)</f>
        <v>8</v>
      </c>
      <c r="G159" s="11"/>
      <c r="H159" s="11"/>
      <c r="I159" s="11"/>
      <c r="J159" s="11"/>
      <c r="K159" s="11"/>
      <c r="L159" s="54">
        <f>SUM(L132:L158)</f>
        <v>8</v>
      </c>
      <c r="M159" s="11"/>
      <c r="N159" s="11"/>
      <c r="O159" s="11"/>
      <c r="P159" s="11"/>
      <c r="Q159" s="11"/>
      <c r="R159" s="54">
        <f>SUM(R132:R158)</f>
        <v>8</v>
      </c>
      <c r="S159" s="11"/>
      <c r="T159" s="11"/>
      <c r="U159" s="11"/>
      <c r="V159" s="11"/>
      <c r="W159" s="11"/>
      <c r="X159" s="54">
        <f>SUM(X132:X158)</f>
        <v>8</v>
      </c>
      <c r="AC159" s="55">
        <f>SUM(F159:X159)</f>
        <v>32</v>
      </c>
    </row>
    <row r="162" spans="1:29" ht="21" x14ac:dyDescent="0.4">
      <c r="A162" s="15" t="s">
        <v>2</v>
      </c>
    </row>
    <row r="163" spans="1:29" ht="14.4" customHeight="1" x14ac:dyDescent="0.3"/>
    <row r="164" spans="1:29" x14ac:dyDescent="0.3">
      <c r="B164" s="106" t="s">
        <v>0</v>
      </c>
      <c r="C164" s="107"/>
      <c r="D164" s="46" t="s">
        <v>15</v>
      </c>
      <c r="E164" s="69" t="s">
        <v>8</v>
      </c>
      <c r="F164" s="70"/>
      <c r="G164" s="71" t="s">
        <v>9</v>
      </c>
      <c r="H164" s="72"/>
      <c r="J164" s="30"/>
      <c r="K164" s="30"/>
      <c r="L164" s="73"/>
      <c r="M164" s="73"/>
      <c r="N164" s="73"/>
      <c r="O164" s="73"/>
      <c r="P164" s="30"/>
      <c r="Q164" s="30"/>
      <c r="R164" s="30"/>
      <c r="S164" s="30"/>
      <c r="T164" s="30"/>
      <c r="Y164" s="73"/>
      <c r="Z164" s="73"/>
      <c r="AA164" s="73"/>
      <c r="AB164" s="73"/>
      <c r="AC164" s="73"/>
    </row>
    <row r="165" spans="1:29" ht="14.4" customHeight="1" x14ac:dyDescent="0.3"/>
    <row r="166" spans="1:29" ht="14.4" customHeight="1" x14ac:dyDescent="0.3"/>
    <row r="167" spans="1:29" ht="15" thickBot="1" x14ac:dyDescent="0.35">
      <c r="B167" s="40"/>
      <c r="C167" s="95" t="str">
        <f>Z41</f>
        <v xml:space="preserve"> [1] S Carolina</v>
      </c>
      <c r="D167" s="96"/>
      <c r="E167" s="14"/>
      <c r="F167" s="13">
        <f>(B167*E167*$AA$22)+(B168*E168*$AA$22)</f>
        <v>16</v>
      </c>
    </row>
    <row r="168" spans="1:29" ht="14.4" customHeight="1" x14ac:dyDescent="0.3">
      <c r="B168" s="40">
        <v>1</v>
      </c>
      <c r="C168" s="95" t="str">
        <f>Z75</f>
        <v xml:space="preserve"> [2] Iowa</v>
      </c>
      <c r="D168" s="96"/>
      <c r="E168" s="14">
        <v>1</v>
      </c>
      <c r="G168" s="2"/>
      <c r="H168" s="40"/>
      <c r="I168" s="81" t="str">
        <f>IF(E167+E168=0,IF(B167=1,C167,C168),IF(B167+E167=2,C167,IF(B168+E168=2,C168," ")))</f>
        <v xml:space="preserve"> [2] Iowa</v>
      </c>
      <c r="J168" s="82"/>
      <c r="K168" s="14"/>
      <c r="L168" s="13">
        <f>(H168*K168*$AC$22)+(H169*K169*$AC$22)</f>
        <v>32</v>
      </c>
      <c r="M168" s="8"/>
      <c r="N168" s="98" t="str">
        <f>IF(K168+K169=0,IF(H168=1,I168,I169),IF(H168+K168=2,I168,IF(H169+K169=2,I169," ")))</f>
        <v xml:space="preserve"> [3] LSU</v>
      </c>
      <c r="O168" s="99"/>
      <c r="P168" s="100"/>
    </row>
    <row r="169" spans="1:29" ht="15" customHeight="1" thickBot="1" x14ac:dyDescent="0.35">
      <c r="G169" s="3"/>
      <c r="H169" s="40">
        <v>1</v>
      </c>
      <c r="I169" s="81" t="str">
        <f>IF(E170+E171=0,IF(B170=1,C170,C171),IF(B170+E170=2,C170,IF(B171+E171=2,C171," ")))</f>
        <v xml:space="preserve"> [3] LSU</v>
      </c>
      <c r="J169" s="82"/>
      <c r="K169" s="14">
        <v>1</v>
      </c>
      <c r="L169" s="35"/>
      <c r="M169" s="7"/>
      <c r="N169" s="101"/>
      <c r="O169" s="102"/>
      <c r="P169" s="103"/>
      <c r="Q169" s="32"/>
      <c r="R169" s="32"/>
      <c r="S169" s="32"/>
    </row>
    <row r="170" spans="1:29" x14ac:dyDescent="0.3">
      <c r="B170" s="40">
        <v>1</v>
      </c>
      <c r="C170" s="95" t="str">
        <f>Z109</f>
        <v xml:space="preserve"> [3] LSU</v>
      </c>
      <c r="D170" s="96"/>
      <c r="E170" s="14">
        <v>1</v>
      </c>
      <c r="F170" s="13">
        <f>(B170*E170*$AA$22)+(B171*E171*$AA$22)</f>
        <v>16</v>
      </c>
      <c r="G170" s="3"/>
      <c r="M170" s="32"/>
      <c r="N170" s="32"/>
      <c r="O170" s="32"/>
      <c r="P170" s="32"/>
      <c r="Q170" s="32"/>
      <c r="R170" s="32"/>
      <c r="S170" s="32"/>
    </row>
    <row r="171" spans="1:29" x14ac:dyDescent="0.3">
      <c r="B171" s="40"/>
      <c r="C171" s="95" t="str">
        <f>Z143</f>
        <v xml:space="preserve"> [1] Virginia T</v>
      </c>
      <c r="D171" s="96"/>
      <c r="E171" s="14"/>
      <c r="M171" s="32"/>
      <c r="N171" s="30"/>
      <c r="O171" s="97"/>
      <c r="P171" s="97"/>
      <c r="Q171" s="30"/>
      <c r="R171" s="33"/>
      <c r="S171" s="32"/>
      <c r="T171" s="7"/>
      <c r="U171" s="90"/>
      <c r="V171" s="90"/>
      <c r="W171" s="7"/>
    </row>
    <row r="172" spans="1:29" x14ac:dyDescent="0.3">
      <c r="M172" s="32"/>
      <c r="N172" s="30"/>
      <c r="O172" s="97"/>
      <c r="P172" s="97"/>
      <c r="Q172" s="30"/>
      <c r="R172" s="32"/>
      <c r="S172" s="32"/>
    </row>
    <row r="173" spans="1:29" ht="15" thickBot="1" x14ac:dyDescent="0.35">
      <c r="M173" s="32"/>
      <c r="N173" s="30"/>
      <c r="O173" s="36"/>
      <c r="P173" s="36"/>
      <c r="Q173" s="30"/>
      <c r="R173" s="32"/>
      <c r="S173" s="32"/>
    </row>
    <row r="174" spans="1:29" x14ac:dyDescent="0.3">
      <c r="B174" s="37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9"/>
    </row>
    <row r="175" spans="1:29" ht="15.6" x14ac:dyDescent="0.3">
      <c r="B175" s="20"/>
      <c r="C175" s="57" t="s">
        <v>10</v>
      </c>
      <c r="D175" s="38"/>
      <c r="E175" s="39"/>
      <c r="F175" s="32"/>
      <c r="K175" s="91">
        <f>AC57+AC91+AC125+AC159</f>
        <v>128</v>
      </c>
      <c r="L175" s="92"/>
      <c r="N175" s="21"/>
    </row>
    <row r="176" spans="1:29" x14ac:dyDescent="0.3">
      <c r="B176" s="20"/>
      <c r="F176" s="32"/>
      <c r="N176" s="21"/>
    </row>
    <row r="177" spans="2:14" ht="15.6" x14ac:dyDescent="0.3">
      <c r="B177" s="20"/>
      <c r="C177" s="57" t="s">
        <v>3</v>
      </c>
      <c r="D177" s="38"/>
      <c r="E177" s="39"/>
      <c r="F177" s="32"/>
      <c r="K177" s="91">
        <f>F167+F170+L168</f>
        <v>64</v>
      </c>
      <c r="L177" s="92"/>
      <c r="N177" s="21"/>
    </row>
    <row r="178" spans="2:14" ht="15" thickBot="1" x14ac:dyDescent="0.35">
      <c r="B178" s="20"/>
      <c r="F178" s="32"/>
      <c r="N178" s="21"/>
    </row>
    <row r="179" spans="2:14" ht="18" thickBot="1" x14ac:dyDescent="0.4">
      <c r="B179" s="20"/>
      <c r="C179" s="60" t="s">
        <v>4</v>
      </c>
      <c r="D179" s="56"/>
      <c r="E179" s="42"/>
      <c r="F179" s="32"/>
      <c r="K179" s="93">
        <f>K175+K177</f>
        <v>192</v>
      </c>
      <c r="L179" s="94"/>
      <c r="N179" s="21"/>
    </row>
    <row r="180" spans="2:14" ht="15" thickBot="1" x14ac:dyDescent="0.35">
      <c r="B180" s="22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31"/>
    </row>
  </sheetData>
  <mergeCells count="180">
    <mergeCell ref="O69:P69"/>
    <mergeCell ref="C64:D64"/>
    <mergeCell ref="C65:D65"/>
    <mergeCell ref="I65:J65"/>
    <mergeCell ref="I66:J66"/>
    <mergeCell ref="B62:C62"/>
    <mergeCell ref="C44:D44"/>
    <mergeCell ref="C45:D45"/>
    <mergeCell ref="I45:J45"/>
    <mergeCell ref="C67:D67"/>
    <mergeCell ref="C68:D68"/>
    <mergeCell ref="O68:P68"/>
    <mergeCell ref="Y28:AC28"/>
    <mergeCell ref="O34:P34"/>
    <mergeCell ref="O35:P35"/>
    <mergeCell ref="U34:V34"/>
    <mergeCell ref="U41:V41"/>
    <mergeCell ref="U42:V42"/>
    <mergeCell ref="I38:J38"/>
    <mergeCell ref="I39:J39"/>
    <mergeCell ref="Z41:AD42"/>
    <mergeCell ref="I31:J31"/>
    <mergeCell ref="I32:J32"/>
    <mergeCell ref="J41:O42"/>
    <mergeCell ref="U68:V68"/>
    <mergeCell ref="B28:C28"/>
    <mergeCell ref="C30:D30"/>
    <mergeCell ref="C31:D31"/>
    <mergeCell ref="C33:D33"/>
    <mergeCell ref="C34:D34"/>
    <mergeCell ref="C37:D37"/>
    <mergeCell ref="C40:D40"/>
    <mergeCell ref="C41:D41"/>
    <mergeCell ref="C38:D38"/>
    <mergeCell ref="B164:C164"/>
    <mergeCell ref="B57:D57"/>
    <mergeCell ref="O48:P48"/>
    <mergeCell ref="U48:V48"/>
    <mergeCell ref="O49:P49"/>
    <mergeCell ref="C55:D55"/>
    <mergeCell ref="I46:J46"/>
    <mergeCell ref="C47:D47"/>
    <mergeCell ref="C48:D48"/>
    <mergeCell ref="C51:D51"/>
    <mergeCell ref="C52:D52"/>
    <mergeCell ref="I52:J52"/>
    <mergeCell ref="I53:J53"/>
    <mergeCell ref="C54:D54"/>
    <mergeCell ref="C75:D75"/>
    <mergeCell ref="U75:V75"/>
    <mergeCell ref="O83:P83"/>
    <mergeCell ref="C85:D85"/>
    <mergeCell ref="C86:D86"/>
    <mergeCell ref="I86:J86"/>
    <mergeCell ref="I87:J87"/>
    <mergeCell ref="C88:D88"/>
    <mergeCell ref="C89:D89"/>
    <mergeCell ref="B91:D91"/>
    <mergeCell ref="Z109:AD110"/>
    <mergeCell ref="U76:V76"/>
    <mergeCell ref="C78:D78"/>
    <mergeCell ref="C71:D71"/>
    <mergeCell ref="C72:D72"/>
    <mergeCell ref="I72:J72"/>
    <mergeCell ref="I73:J73"/>
    <mergeCell ref="C74:D74"/>
    <mergeCell ref="U82:V82"/>
    <mergeCell ref="C79:D79"/>
    <mergeCell ref="I79:J79"/>
    <mergeCell ref="I80:J80"/>
    <mergeCell ref="C81:D81"/>
    <mergeCell ref="C82:D82"/>
    <mergeCell ref="J75:O76"/>
    <mergeCell ref="Z75:AD76"/>
    <mergeCell ref="B96:C96"/>
    <mergeCell ref="O82:P82"/>
    <mergeCell ref="C109:D109"/>
    <mergeCell ref="U109:V109"/>
    <mergeCell ref="C98:D98"/>
    <mergeCell ref="C99:D99"/>
    <mergeCell ref="I99:J99"/>
    <mergeCell ref="I100:J100"/>
    <mergeCell ref="U110:V110"/>
    <mergeCell ref="U102:V102"/>
    <mergeCell ref="C112:D112"/>
    <mergeCell ref="C105:D105"/>
    <mergeCell ref="C106:D106"/>
    <mergeCell ref="I106:J106"/>
    <mergeCell ref="I107:J107"/>
    <mergeCell ref="C108:D108"/>
    <mergeCell ref="C101:D101"/>
    <mergeCell ref="C102:D102"/>
    <mergeCell ref="O102:P102"/>
    <mergeCell ref="O103:P103"/>
    <mergeCell ref="J109:O110"/>
    <mergeCell ref="O116:P116"/>
    <mergeCell ref="U116:V116"/>
    <mergeCell ref="O117:P117"/>
    <mergeCell ref="C119:D119"/>
    <mergeCell ref="C120:D120"/>
    <mergeCell ref="I120:J120"/>
    <mergeCell ref="C113:D113"/>
    <mergeCell ref="I113:J113"/>
    <mergeCell ref="I114:J114"/>
    <mergeCell ref="C115:D115"/>
    <mergeCell ref="C116:D116"/>
    <mergeCell ref="C135:D135"/>
    <mergeCell ref="C136:D136"/>
    <mergeCell ref="O136:P136"/>
    <mergeCell ref="C132:D132"/>
    <mergeCell ref="C133:D133"/>
    <mergeCell ref="I133:J133"/>
    <mergeCell ref="I134:J134"/>
    <mergeCell ref="I121:J121"/>
    <mergeCell ref="C122:D122"/>
    <mergeCell ref="C123:D123"/>
    <mergeCell ref="B125:D125"/>
    <mergeCell ref="B130:C130"/>
    <mergeCell ref="U136:V136"/>
    <mergeCell ref="O137:P137"/>
    <mergeCell ref="C147:D147"/>
    <mergeCell ref="I147:J147"/>
    <mergeCell ref="I148:J148"/>
    <mergeCell ref="C149:D149"/>
    <mergeCell ref="C150:D150"/>
    <mergeCell ref="C143:D143"/>
    <mergeCell ref="U143:V143"/>
    <mergeCell ref="C139:D139"/>
    <mergeCell ref="C140:D140"/>
    <mergeCell ref="I140:J140"/>
    <mergeCell ref="I141:J141"/>
    <mergeCell ref="C142:D142"/>
    <mergeCell ref="J143:O144"/>
    <mergeCell ref="C146:D146"/>
    <mergeCell ref="K175:L175"/>
    <mergeCell ref="K177:L177"/>
    <mergeCell ref="K179:L179"/>
    <mergeCell ref="C170:D170"/>
    <mergeCell ref="C171:D171"/>
    <mergeCell ref="O171:P171"/>
    <mergeCell ref="U171:V171"/>
    <mergeCell ref="O172:P172"/>
    <mergeCell ref="C167:D167"/>
    <mergeCell ref="C168:D168"/>
    <mergeCell ref="I168:J168"/>
    <mergeCell ref="I169:J169"/>
    <mergeCell ref="N168:P169"/>
    <mergeCell ref="C156:D156"/>
    <mergeCell ref="C157:D157"/>
    <mergeCell ref="B159:D159"/>
    <mergeCell ref="O150:P150"/>
    <mergeCell ref="U150:V150"/>
    <mergeCell ref="O151:P151"/>
    <mergeCell ref="C153:D153"/>
    <mergeCell ref="C154:D154"/>
    <mergeCell ref="I154:J154"/>
    <mergeCell ref="Z143:AD144"/>
    <mergeCell ref="E164:F164"/>
    <mergeCell ref="G164:H164"/>
    <mergeCell ref="L164:O164"/>
    <mergeCell ref="Y164:AC164"/>
    <mergeCell ref="B1:X1"/>
    <mergeCell ref="E62:F62"/>
    <mergeCell ref="G62:H62"/>
    <mergeCell ref="L62:O62"/>
    <mergeCell ref="Y62:AC62"/>
    <mergeCell ref="E96:F96"/>
    <mergeCell ref="G96:H96"/>
    <mergeCell ref="L96:O96"/>
    <mergeCell ref="Y96:AC96"/>
    <mergeCell ref="E130:F130"/>
    <mergeCell ref="G130:H130"/>
    <mergeCell ref="L130:O130"/>
    <mergeCell ref="Y130:AC130"/>
    <mergeCell ref="B16:F16"/>
    <mergeCell ref="L28:O28"/>
    <mergeCell ref="E28:F28"/>
    <mergeCell ref="G28:H28"/>
    <mergeCell ref="U144:V144"/>
    <mergeCell ref="I155:J1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Wood</dc:creator>
  <cp:lastModifiedBy>Andy Wood</cp:lastModifiedBy>
  <cp:lastPrinted>2023-03-22T22:54:35Z</cp:lastPrinted>
  <dcterms:created xsi:type="dcterms:W3CDTF">2023-03-21T17:24:23Z</dcterms:created>
  <dcterms:modified xsi:type="dcterms:W3CDTF">2024-03-10T20:15:41Z</dcterms:modified>
</cp:coreProperties>
</file>