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Andy\Pool\"/>
    </mc:Choice>
  </mc:AlternateContent>
  <xr:revisionPtr revIDLastSave="0" documentId="8_{735346B6-4430-4EE9-B8A8-4C52B599A8BA}" xr6:coauthVersionLast="47" xr6:coauthVersionMax="47" xr10:uidLastSave="{00000000-0000-0000-0000-000000000000}"/>
  <bookViews>
    <workbookView xWindow="-108" yWindow="-108" windowWidth="16608" windowHeight="8832" xr2:uid="{7CEC1BE5-2BE9-4E46-9BF9-EF6C5B1B83E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9" i="1" l="1"/>
  <c r="K51" i="1"/>
  <c r="N51" i="1"/>
  <c r="W51" i="1"/>
  <c r="Z51" i="1"/>
  <c r="Q141" i="1" l="1"/>
  <c r="K108" i="1"/>
  <c r="N108" i="1"/>
  <c r="W108" i="1"/>
  <c r="Z108" i="1"/>
  <c r="K89" i="1"/>
  <c r="M89" i="1"/>
  <c r="W89" i="1"/>
  <c r="Z89" i="1"/>
  <c r="Z125" i="1"/>
  <c r="W125" i="1"/>
  <c r="N125" i="1"/>
  <c r="N132" i="1" s="1"/>
  <c r="K125" i="1"/>
  <c r="K70" i="1"/>
  <c r="K138" i="1" s="1"/>
  <c r="L138" i="1" s="1"/>
  <c r="N70" i="1"/>
  <c r="N138" i="1" s="1"/>
  <c r="T70" i="1"/>
  <c r="W70" i="1"/>
  <c r="W138" i="1" s="1"/>
  <c r="Z70" i="1"/>
  <c r="Z138" i="1" s="1"/>
  <c r="Z35" i="1"/>
  <c r="W35" i="1"/>
  <c r="N35" i="1"/>
  <c r="K35" i="1"/>
  <c r="K16" i="1"/>
  <c r="N16" i="1"/>
  <c r="N54" i="1" s="1"/>
  <c r="N135" i="1" s="1"/>
  <c r="W16" i="1"/>
  <c r="Z16" i="1"/>
  <c r="AC61" i="1"/>
  <c r="Z7" i="1"/>
  <c r="T45" i="1" l="1"/>
  <c r="AC45" i="1" s="1"/>
  <c r="T105" i="1"/>
  <c r="AC105" i="1" s="1"/>
  <c r="T138" i="1"/>
  <c r="AC71" i="1"/>
  <c r="T42" i="1"/>
  <c r="T23" i="1"/>
  <c r="AC23" i="1" s="1"/>
  <c r="Z132" i="1"/>
  <c r="K132" i="1"/>
  <c r="L132" i="1" s="1"/>
  <c r="K54" i="1"/>
  <c r="K135" i="1" s="1"/>
  <c r="L135" i="1" s="1"/>
  <c r="M54" i="1"/>
  <c r="W54" i="1"/>
  <c r="Z54" i="1"/>
  <c r="Z135" i="1" s="1"/>
  <c r="W132" i="1"/>
  <c r="T119" i="1"/>
  <c r="AC119" i="1" s="1"/>
  <c r="T122" i="1"/>
  <c r="AC122" i="1" s="1"/>
  <c r="T96" i="1"/>
  <c r="T102" i="1"/>
  <c r="AC102" i="1" s="1"/>
  <c r="T99" i="1"/>
  <c r="AC99" i="1" s="1"/>
  <c r="T80" i="1"/>
  <c r="T83" i="1"/>
  <c r="AC83" i="1" s="1"/>
  <c r="T86" i="1"/>
  <c r="AC86" i="1" s="1"/>
  <c r="AC67" i="1"/>
  <c r="AC64" i="1"/>
  <c r="T48" i="1"/>
  <c r="AC48" i="1" s="1"/>
  <c r="T29" i="1"/>
  <c r="AC29" i="1" s="1"/>
  <c r="T32" i="1"/>
  <c r="AC32" i="1" s="1"/>
  <c r="T26" i="1"/>
  <c r="T13" i="1"/>
  <c r="AC13" i="1" s="1"/>
  <c r="T10" i="1"/>
  <c r="J141" i="1" l="1"/>
  <c r="AC42" i="1"/>
  <c r="AC51" i="1" s="1"/>
  <c r="T51" i="1"/>
  <c r="AC52" i="1" s="1"/>
  <c r="W135" i="1"/>
  <c r="V141" i="1" s="1"/>
  <c r="Z141" i="1"/>
  <c r="N141" i="1"/>
  <c r="T16" i="1"/>
  <c r="AC17" i="1" s="1"/>
  <c r="T35" i="1"/>
  <c r="AC36" i="1" s="1"/>
  <c r="T108" i="1"/>
  <c r="AC109" i="1" s="1"/>
  <c r="AC70" i="1"/>
  <c r="AC138" i="1" s="1"/>
  <c r="T89" i="1"/>
  <c r="AC90" i="1" s="1"/>
  <c r="T125" i="1"/>
  <c r="AC126" i="1" s="1"/>
  <c r="AC96" i="1"/>
  <c r="AC108" i="1" s="1"/>
  <c r="AC80" i="1"/>
  <c r="AC89" i="1" s="1"/>
  <c r="AC26" i="1"/>
  <c r="AC35" i="1" s="1"/>
  <c r="AC10" i="1"/>
  <c r="AC16" i="1" s="1"/>
  <c r="AC54" i="1" l="1"/>
  <c r="AC135" i="1" s="1"/>
  <c r="AC125" i="1"/>
  <c r="AC132" i="1" s="1"/>
  <c r="T132" i="1"/>
  <c r="T54" i="1"/>
  <c r="AC55" i="1" s="1"/>
  <c r="AB141" i="1" l="1"/>
  <c r="T135" i="1"/>
  <c r="T141" i="1" s="1"/>
  <c r="AC142" i="1" s="1"/>
</calcChain>
</file>

<file path=xl/sharedStrings.xml><?xml version="1.0" encoding="utf-8"?>
<sst xmlns="http://schemas.openxmlformats.org/spreadsheetml/2006/main" count="143" uniqueCount="49">
  <si>
    <t>Arcata</t>
  </si>
  <si>
    <t>Redding</t>
  </si>
  <si>
    <t>Lake View</t>
  </si>
  <si>
    <t>Route</t>
  </si>
  <si>
    <t>Miles</t>
  </si>
  <si>
    <t>Hours</t>
  </si>
  <si>
    <t>Time</t>
  </si>
  <si>
    <t>Motel</t>
  </si>
  <si>
    <t>Food</t>
  </si>
  <si>
    <t>Total</t>
  </si>
  <si>
    <t>City</t>
  </si>
  <si>
    <t>$ /gal</t>
  </si>
  <si>
    <t>m /gal</t>
  </si>
  <si>
    <t>$ /m</t>
  </si>
  <si>
    <t>Hwy 299</t>
  </si>
  <si>
    <t>Hwy 140</t>
  </si>
  <si>
    <t>Burns</t>
  </si>
  <si>
    <t>Hwy 395</t>
  </si>
  <si>
    <t>Boise</t>
  </si>
  <si>
    <t>Hwy 20</t>
  </si>
  <si>
    <t>Day</t>
  </si>
  <si>
    <t>Gas</t>
  </si>
  <si>
    <t>Twin Falls</t>
  </si>
  <si>
    <t>I 84</t>
  </si>
  <si>
    <t>Idaho Falls</t>
  </si>
  <si>
    <t>I 86</t>
  </si>
  <si>
    <t>Cody</t>
  </si>
  <si>
    <t>Mo</t>
  </si>
  <si>
    <t>Tu</t>
  </si>
  <si>
    <t>We</t>
  </si>
  <si>
    <t>Th</t>
  </si>
  <si>
    <t>Fr</t>
  </si>
  <si>
    <t>Su</t>
  </si>
  <si>
    <t>Sa</t>
  </si>
  <si>
    <t>Car</t>
  </si>
  <si>
    <t xml:space="preserve">  Fri Totals</t>
  </si>
  <si>
    <t xml:space="preserve">  Sun Totals</t>
  </si>
  <si>
    <t xml:space="preserve">  Sat Totals</t>
  </si>
  <si>
    <t xml:space="preserve">  There TOTAL</t>
  </si>
  <si>
    <t xml:space="preserve">  Cody TOTAL</t>
  </si>
  <si>
    <t xml:space="preserve">  Wed Totals</t>
  </si>
  <si>
    <t xml:space="preserve">  Thur Totals</t>
  </si>
  <si>
    <t xml:space="preserve">  Back TOTAL</t>
  </si>
  <si>
    <t xml:space="preserve">  Grand TOTAL</t>
  </si>
  <si>
    <t>West YS</t>
  </si>
  <si>
    <t>Thru YS</t>
  </si>
  <si>
    <t>Alturas</t>
  </si>
  <si>
    <t xml:space="preserve">Hwy 299 </t>
  </si>
  <si>
    <t xml:space="preserve">    Cody Wyoming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</si>
</sst>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Goudy Stout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20" fontId="0" fillId="0" borderId="0" xfId="0" applyNumberFormat="1"/>
    <xf numFmtId="0" fontId="2" fillId="0" borderId="5" xfId="0" applyFont="1" applyBorder="1"/>
    <xf numFmtId="0" fontId="0" fillId="0" borderId="5" xfId="0" applyBorder="1"/>
    <xf numFmtId="0" fontId="0" fillId="0" borderId="4" xfId="0" applyBorder="1"/>
    <xf numFmtId="20" fontId="0" fillId="0" borderId="5" xfId="0" applyNumberFormat="1" applyBorder="1"/>
    <xf numFmtId="0" fontId="0" fillId="0" borderId="3" xfId="0" applyBorder="1"/>
    <xf numFmtId="0" fontId="2" fillId="0" borderId="1" xfId="0" applyFont="1" applyBorder="1"/>
    <xf numFmtId="20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Border="1"/>
    <xf numFmtId="20" fontId="0" fillId="2" borderId="0" xfId="0" applyNumberFormat="1" applyFill="1"/>
    <xf numFmtId="0" fontId="0" fillId="2" borderId="2" xfId="0" applyFill="1" applyBorder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0" borderId="11" xfId="0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0" fillId="0" borderId="14" xfId="0" applyBorder="1"/>
    <xf numFmtId="0" fontId="2" fillId="0" borderId="14" xfId="0" applyFont="1" applyBorder="1"/>
    <xf numFmtId="0" fontId="0" fillId="0" borderId="15" xfId="0" applyBorder="1"/>
    <xf numFmtId="0" fontId="2" fillId="0" borderId="15" xfId="0" applyFont="1" applyBorder="1"/>
    <xf numFmtId="20" fontId="0" fillId="0" borderId="15" xfId="0" applyNumberFormat="1" applyBorder="1"/>
    <xf numFmtId="0" fontId="4" fillId="0" borderId="9" xfId="0" applyFont="1" applyBorder="1"/>
    <xf numFmtId="0" fontId="0" fillId="0" borderId="16" xfId="0" applyBorder="1"/>
    <xf numFmtId="0" fontId="0" fillId="3" borderId="0" xfId="0" applyFill="1"/>
    <xf numFmtId="0" fontId="0" fillId="3" borderId="2" xfId="0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1" fontId="0" fillId="0" borderId="3" xfId="0" applyNumberFormat="1" applyBorder="1"/>
    <xf numFmtId="1" fontId="0" fillId="0" borderId="5" xfId="0" applyNumberFormat="1" applyBorder="1"/>
    <xf numFmtId="1" fontId="0" fillId="0" borderId="4" xfId="0" applyNumberFormat="1" applyBorder="1"/>
    <xf numFmtId="1" fontId="0" fillId="0" borderId="14" xfId="0" applyNumberFormat="1" applyBorder="1"/>
    <xf numFmtId="1" fontId="0" fillId="0" borderId="16" xfId="0" applyNumberFormat="1" applyBorder="1"/>
    <xf numFmtId="1" fontId="0" fillId="2" borderId="0" xfId="0" quotePrefix="1" applyNumberFormat="1" applyFill="1"/>
    <xf numFmtId="1" fontId="0" fillId="2" borderId="2" xfId="0" applyNumberFormat="1" applyFill="1" applyBorder="1"/>
    <xf numFmtId="1" fontId="0" fillId="2" borderId="0" xfId="0" applyNumberFormat="1" applyFill="1"/>
    <xf numFmtId="1" fontId="0" fillId="2" borderId="5" xfId="0" applyNumberFormat="1" applyFill="1" applyBorder="1"/>
    <xf numFmtId="1" fontId="0" fillId="2" borderId="4" xfId="0" applyNumberFormat="1" applyFill="1" applyBorder="1"/>
    <xf numFmtId="0" fontId="0" fillId="3" borderId="18" xfId="0" applyFill="1" applyBorder="1"/>
    <xf numFmtId="0" fontId="0" fillId="3" borderId="15" xfId="0" applyFill="1" applyBorder="1" applyAlignment="1">
      <alignment horizontal="right"/>
    </xf>
    <xf numFmtId="0" fontId="0" fillId="3" borderId="14" xfId="0" applyFill="1" applyBorder="1"/>
    <xf numFmtId="2" fontId="0" fillId="3" borderId="14" xfId="0" applyNumberFormat="1" applyFill="1" applyBorder="1"/>
    <xf numFmtId="0" fontId="0" fillId="3" borderId="16" xfId="0" applyFill="1" applyBorder="1"/>
    <xf numFmtId="0" fontId="0" fillId="3" borderId="17" xfId="0" applyFill="1" applyBorder="1"/>
    <xf numFmtId="1" fontId="0" fillId="3" borderId="0" xfId="0" applyNumberFormat="1" applyFill="1"/>
    <xf numFmtId="1" fontId="0" fillId="3" borderId="2" xfId="0" applyNumberFormat="1" applyFill="1" applyBorder="1"/>
    <xf numFmtId="1" fontId="0" fillId="3" borderId="5" xfId="0" applyNumberFormat="1" applyFill="1" applyBorder="1"/>
    <xf numFmtId="1" fontId="0" fillId="3" borderId="4" xfId="0" applyNumberFormat="1" applyFill="1" applyBorder="1"/>
    <xf numFmtId="0" fontId="3" fillId="3" borderId="0" xfId="0" applyFont="1" applyFill="1"/>
    <xf numFmtId="1" fontId="3" fillId="3" borderId="0" xfId="0" applyNumberFormat="1" applyFont="1" applyFill="1"/>
    <xf numFmtId="1" fontId="3" fillId="3" borderId="2" xfId="0" applyNumberFormat="1" applyFont="1" applyFill="1" applyBorder="1"/>
    <xf numFmtId="0" fontId="0" fillId="3" borderId="1" xfId="0" applyFill="1" applyBorder="1"/>
    <xf numFmtId="1" fontId="0" fillId="3" borderId="1" xfId="0" applyNumberFormat="1" applyFill="1" applyBorder="1"/>
    <xf numFmtId="1" fontId="0" fillId="3" borderId="3" xfId="0" applyNumberFormat="1" applyFill="1" applyBorder="1"/>
    <xf numFmtId="0" fontId="4" fillId="3" borderId="7" xfId="0" applyFont="1" applyFill="1" applyBorder="1"/>
    <xf numFmtId="0" fontId="2" fillId="3" borderId="0" xfId="0" applyFont="1" applyFill="1"/>
    <xf numFmtId="20" fontId="0" fillId="3" borderId="0" xfId="0" applyNumberForma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4" fillId="3" borderId="13" xfId="0" applyFont="1" applyFill="1" applyBorder="1"/>
    <xf numFmtId="0" fontId="2" fillId="3" borderId="1" xfId="0" applyFont="1" applyFill="1" applyBorder="1"/>
    <xf numFmtId="0" fontId="0" fillId="3" borderId="3" xfId="0" applyFill="1" applyBorder="1"/>
    <xf numFmtId="20" fontId="0" fillId="3" borderId="1" xfId="0" applyNumberFormat="1" applyFill="1" applyBorder="1"/>
    <xf numFmtId="1" fontId="0" fillId="3" borderId="14" xfId="0" applyNumberFormat="1" applyFill="1" applyBorder="1"/>
    <xf numFmtId="0" fontId="4" fillId="3" borderId="17" xfId="0" applyFont="1" applyFill="1" applyBorder="1"/>
    <xf numFmtId="0" fontId="2" fillId="3" borderId="14" xfId="0" applyFont="1" applyFill="1" applyBorder="1"/>
    <xf numFmtId="20" fontId="0" fillId="3" borderId="14" xfId="0" applyNumberFormat="1" applyFill="1" applyBorder="1"/>
    <xf numFmtId="1" fontId="0" fillId="3" borderId="16" xfId="0" applyNumberFormat="1" applyFill="1" applyBorder="1"/>
    <xf numFmtId="1" fontId="3" fillId="3" borderId="7" xfId="0" applyNumberFormat="1" applyFont="1" applyFill="1" applyBorder="1"/>
    <xf numFmtId="0" fontId="5" fillId="3" borderId="1" xfId="0" applyFont="1" applyFill="1" applyBorder="1"/>
    <xf numFmtId="0" fontId="0" fillId="3" borderId="0" xfId="0" applyFill="1" applyAlignment="1">
      <alignment horizontal="right"/>
    </xf>
    <xf numFmtId="0" fontId="2" fillId="3" borderId="2" xfId="0" applyFont="1" applyFill="1" applyBorder="1"/>
    <xf numFmtId="0" fontId="4" fillId="3" borderId="0" xfId="0" applyFont="1" applyFill="1" applyAlignment="1">
      <alignment horizontal="right"/>
    </xf>
    <xf numFmtId="0" fontId="4" fillId="3" borderId="2" xfId="0" applyFont="1" applyFill="1" applyBorder="1"/>
    <xf numFmtId="0" fontId="4" fillId="3" borderId="0" xfId="0" applyFont="1" applyFill="1"/>
    <xf numFmtId="1" fontId="4" fillId="3" borderId="0" xfId="0" applyNumberFormat="1" applyFont="1" applyFill="1" applyAlignment="1">
      <alignment horizontal="right"/>
    </xf>
    <xf numFmtId="1" fontId="4" fillId="3" borderId="2" xfId="0" applyNumberFormat="1" applyFont="1" applyFill="1" applyBorder="1"/>
    <xf numFmtId="1" fontId="4" fillId="3" borderId="0" xfId="0" applyNumberFormat="1" applyFont="1" applyFill="1"/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/>
    <xf numFmtId="2" fontId="0" fillId="2" borderId="0" xfId="0" applyNumberFormat="1" applyFill="1"/>
    <xf numFmtId="0" fontId="3" fillId="3" borderId="14" xfId="0" applyFont="1" applyFill="1" applyBorder="1"/>
    <xf numFmtId="0" fontId="3" fillId="3" borderId="16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17" xfId="0" applyFont="1" applyFill="1" applyBorder="1"/>
    <xf numFmtId="0" fontId="3" fillId="3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4" fillId="3" borderId="7" xfId="0" applyFont="1" applyFill="1" applyBorder="1"/>
    <xf numFmtId="0" fontId="0" fillId="3" borderId="0" xfId="0" applyFill="1"/>
    <xf numFmtId="0" fontId="0" fillId="3" borderId="2" xfId="0" applyFill="1" applyBorder="1"/>
    <xf numFmtId="0" fontId="4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4" xfId="0" applyFill="1" applyBorder="1"/>
    <xf numFmtId="0" fontId="0" fillId="2" borderId="19" xfId="0" applyFill="1" applyBorder="1"/>
    <xf numFmtId="0" fontId="0" fillId="2" borderId="20" xfId="0" quotePrefix="1" applyFill="1" applyBorder="1"/>
    <xf numFmtId="0" fontId="0" fillId="3" borderId="20" xfId="0" applyFill="1" applyBorder="1"/>
    <xf numFmtId="0" fontId="0" fillId="3" borderId="21" xfId="0" applyFill="1" applyBorder="1"/>
    <xf numFmtId="0" fontId="0" fillId="2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7232-3D7D-4B1F-A6B9-90CEF96BF83A}">
  <dimension ref="A1:AD142"/>
  <sheetViews>
    <sheetView showGridLines="0" tabSelected="1" zoomScaleNormal="100" workbookViewId="0"/>
  </sheetViews>
  <sheetFormatPr defaultRowHeight="14.4" x14ac:dyDescent="0.3"/>
  <cols>
    <col min="1" max="1" width="4.77734375" customWidth="1"/>
    <col min="2" max="2" width="0.88671875" customWidth="1"/>
    <col min="3" max="4" width="3.21875" customWidth="1"/>
    <col min="5" max="5" width="2.21875" customWidth="1"/>
    <col min="6" max="6" width="3.21875" customWidth="1"/>
    <col min="7" max="7" width="1.6640625" customWidth="1"/>
    <col min="8" max="8" width="6.6640625" customWidth="1"/>
    <col min="9" max="10" width="1.6640625" customWidth="1"/>
    <col min="11" max="11" width="5.6640625" customWidth="1"/>
    <col min="12" max="13" width="1.6640625" customWidth="1"/>
    <col min="14" max="14" width="5.6640625" customWidth="1"/>
    <col min="15" max="16" width="1.6640625" customWidth="1"/>
    <col min="17" max="17" width="5.6640625" customWidth="1"/>
    <col min="18" max="19" width="1.6640625" customWidth="1"/>
    <col min="20" max="20" width="5.6640625" customWidth="1"/>
    <col min="21" max="22" width="1.6640625" customWidth="1"/>
    <col min="23" max="23" width="5.6640625" customWidth="1"/>
    <col min="24" max="25" width="1.6640625" customWidth="1"/>
    <col min="26" max="26" width="5.6640625" customWidth="1"/>
    <col min="27" max="28" width="1.6640625" customWidth="1"/>
    <col min="29" max="29" width="5.6640625" customWidth="1"/>
    <col min="30" max="30" width="1.6640625" customWidth="1"/>
    <col min="31" max="31" width="2.77734375" customWidth="1"/>
  </cols>
  <sheetData>
    <row r="1" spans="1:30" ht="25.8" x14ac:dyDescent="0.6">
      <c r="C1" s="13" t="s">
        <v>48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3" spans="1:30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.6" x14ac:dyDescent="0.3">
      <c r="A4" s="105" t="s">
        <v>20</v>
      </c>
      <c r="B4" s="107" t="s">
        <v>10</v>
      </c>
      <c r="C4" s="103"/>
      <c r="D4" s="103"/>
      <c r="E4" s="103"/>
      <c r="F4" s="108"/>
      <c r="G4" s="97"/>
      <c r="H4" s="103" t="s">
        <v>3</v>
      </c>
      <c r="I4" s="98"/>
      <c r="J4" s="97"/>
      <c r="K4" s="103" t="s">
        <v>4</v>
      </c>
      <c r="L4" s="98"/>
      <c r="M4" s="97"/>
      <c r="N4" s="103" t="s">
        <v>5</v>
      </c>
      <c r="O4" s="98"/>
      <c r="P4" s="97"/>
      <c r="Q4" s="103" t="s">
        <v>6</v>
      </c>
      <c r="R4" s="98"/>
      <c r="S4" s="97"/>
      <c r="T4" s="103" t="s">
        <v>21</v>
      </c>
      <c r="U4" s="98"/>
      <c r="V4" s="97"/>
      <c r="W4" s="103" t="s">
        <v>7</v>
      </c>
      <c r="X4" s="98"/>
      <c r="Y4" s="97"/>
      <c r="Z4" s="103" t="s">
        <v>8</v>
      </c>
      <c r="AA4" s="98"/>
      <c r="AB4" s="97"/>
      <c r="AC4" s="103" t="s">
        <v>9</v>
      </c>
      <c r="AD4" s="98"/>
    </row>
    <row r="5" spans="1:30" ht="15.6" customHeight="1" thickBot="1" x14ac:dyDescent="0.35">
      <c r="A5" s="106"/>
      <c r="B5" s="109"/>
      <c r="C5" s="110"/>
      <c r="D5" s="110"/>
      <c r="E5" s="110"/>
      <c r="F5" s="111"/>
      <c r="G5" s="99"/>
      <c r="H5" s="104"/>
      <c r="I5" s="100"/>
      <c r="J5" s="99"/>
      <c r="K5" s="104"/>
      <c r="L5" s="100"/>
      <c r="M5" s="99"/>
      <c r="N5" s="104"/>
      <c r="O5" s="100"/>
      <c r="P5" s="99"/>
      <c r="Q5" s="104"/>
      <c r="R5" s="100"/>
      <c r="S5" s="99"/>
      <c r="T5" s="104"/>
      <c r="U5" s="100"/>
      <c r="V5" s="99"/>
      <c r="W5" s="104"/>
      <c r="X5" s="100"/>
      <c r="Y5" s="99"/>
      <c r="Z5" s="104"/>
      <c r="AA5" s="100"/>
      <c r="AB5" s="99"/>
      <c r="AC5" s="104"/>
      <c r="AD5" s="100"/>
    </row>
    <row r="6" spans="1:30" ht="18" x14ac:dyDescent="0.35">
      <c r="A6" s="21"/>
      <c r="C6" s="1"/>
      <c r="F6" s="3"/>
      <c r="I6" s="3"/>
      <c r="L6" s="3"/>
      <c r="O6" s="3"/>
      <c r="R6" s="3"/>
      <c r="S6" s="32"/>
      <c r="T6" s="32"/>
      <c r="U6" s="33"/>
      <c r="V6" s="32"/>
      <c r="W6" s="32"/>
      <c r="X6" s="33"/>
      <c r="Y6" s="53"/>
      <c r="Z6" s="54" t="s">
        <v>34</v>
      </c>
      <c r="AA6" s="34"/>
      <c r="AB6" s="93"/>
      <c r="AC6" s="93">
        <v>345</v>
      </c>
      <c r="AD6" s="94"/>
    </row>
    <row r="7" spans="1:30" ht="18" x14ac:dyDescent="0.35">
      <c r="A7" s="38" t="s">
        <v>31</v>
      </c>
      <c r="C7" s="1" t="s">
        <v>0</v>
      </c>
      <c r="F7" s="3"/>
      <c r="I7" s="3"/>
      <c r="L7" s="3"/>
      <c r="O7" s="3"/>
      <c r="Q7" s="4">
        <v>0.5</v>
      </c>
      <c r="S7" s="122"/>
      <c r="T7" s="123">
        <v>22</v>
      </c>
      <c r="U7" s="121"/>
      <c r="V7" s="124"/>
      <c r="W7" s="124" t="s">
        <v>12</v>
      </c>
      <c r="X7" s="125"/>
      <c r="Y7" s="55"/>
      <c r="Z7" s="56">
        <f>T8/T7</f>
        <v>0.20454545454545456</v>
      </c>
      <c r="AA7" s="57"/>
      <c r="AB7" s="32"/>
      <c r="AC7" s="32"/>
      <c r="AD7" s="33"/>
    </row>
    <row r="8" spans="1:30" ht="18" x14ac:dyDescent="0.35">
      <c r="A8" s="23"/>
      <c r="B8" s="6"/>
      <c r="C8" s="5"/>
      <c r="D8" s="6"/>
      <c r="E8" s="6"/>
      <c r="F8" s="7"/>
      <c r="G8" s="6"/>
      <c r="H8" s="6"/>
      <c r="I8" s="7"/>
      <c r="J8" s="6"/>
      <c r="K8" s="6"/>
      <c r="L8" s="7"/>
      <c r="M8" s="6"/>
      <c r="N8" s="6"/>
      <c r="O8" s="7"/>
      <c r="P8" s="6"/>
      <c r="Q8" s="6"/>
      <c r="R8" s="6"/>
      <c r="S8" s="95"/>
      <c r="T8" s="96">
        <v>4.5</v>
      </c>
      <c r="U8" s="126"/>
      <c r="V8" s="32"/>
      <c r="W8" s="32" t="s">
        <v>11</v>
      </c>
      <c r="X8" s="36"/>
      <c r="Y8" s="35"/>
      <c r="Z8" s="37" t="s">
        <v>13</v>
      </c>
      <c r="AA8" s="36"/>
      <c r="AB8" s="35"/>
      <c r="AC8" s="35"/>
      <c r="AD8" s="36"/>
    </row>
    <row r="9" spans="1:30" ht="18" x14ac:dyDescent="0.35">
      <c r="A9" s="22"/>
      <c r="C9" s="1"/>
      <c r="F9" s="3"/>
      <c r="I9" s="3"/>
      <c r="L9" s="3"/>
      <c r="O9" s="3"/>
      <c r="R9" s="3"/>
      <c r="S9" s="58"/>
      <c r="T9" s="55"/>
      <c r="U9" s="33"/>
      <c r="V9" s="25"/>
      <c r="W9" s="25"/>
      <c r="X9" s="31"/>
      <c r="AA9" s="3"/>
      <c r="AB9" s="32"/>
      <c r="AC9" s="32"/>
      <c r="AD9" s="33"/>
    </row>
    <row r="10" spans="1:30" ht="18" x14ac:dyDescent="0.35">
      <c r="A10" s="38">
        <v>12</v>
      </c>
      <c r="C10" s="1" t="s">
        <v>1</v>
      </c>
      <c r="F10" s="3"/>
      <c r="H10" t="s">
        <v>14</v>
      </c>
      <c r="I10" s="3"/>
      <c r="K10">
        <v>140</v>
      </c>
      <c r="L10" s="3"/>
      <c r="N10">
        <v>3</v>
      </c>
      <c r="O10" s="3"/>
      <c r="Q10" s="4">
        <v>0.125</v>
      </c>
      <c r="R10" s="3"/>
      <c r="S10" s="32"/>
      <c r="T10" s="59">
        <f>$Z$7*K10</f>
        <v>28.636363636363637</v>
      </c>
      <c r="U10" s="60"/>
      <c r="V10" s="42"/>
      <c r="W10" s="42"/>
      <c r="X10" s="41"/>
      <c r="Y10" s="42"/>
      <c r="Z10" s="42">
        <v>45</v>
      </c>
      <c r="AA10" s="41"/>
      <c r="AB10" s="59"/>
      <c r="AC10" s="59">
        <f>SUM(T10:Z11)</f>
        <v>73.63636363636364</v>
      </c>
      <c r="AD10" s="60"/>
    </row>
    <row r="11" spans="1:30" ht="18" x14ac:dyDescent="0.35">
      <c r="A11" s="23"/>
      <c r="B11" s="6"/>
      <c r="C11" s="5"/>
      <c r="D11" s="6"/>
      <c r="E11" s="6"/>
      <c r="F11" s="7"/>
      <c r="G11" s="6"/>
      <c r="H11" s="6"/>
      <c r="I11" s="7"/>
      <c r="J11" s="6"/>
      <c r="K11" s="6"/>
      <c r="L11" s="7"/>
      <c r="M11" s="6"/>
      <c r="N11" s="6"/>
      <c r="O11" s="7"/>
      <c r="P11" s="6"/>
      <c r="Q11" s="8">
        <v>0.14583333333333334</v>
      </c>
      <c r="R11" s="7"/>
      <c r="S11" s="35"/>
      <c r="T11" s="61"/>
      <c r="U11" s="62"/>
      <c r="V11" s="44"/>
      <c r="W11" s="44"/>
      <c r="X11" s="45"/>
      <c r="Y11" s="44"/>
      <c r="Z11" s="44"/>
      <c r="AA11" s="45"/>
      <c r="AB11" s="61"/>
      <c r="AC11" s="61"/>
      <c r="AD11" s="62"/>
    </row>
    <row r="12" spans="1:30" ht="18" x14ac:dyDescent="0.35">
      <c r="A12" s="22"/>
      <c r="C12" s="1"/>
      <c r="F12" s="3"/>
      <c r="I12" s="3"/>
      <c r="L12" s="3"/>
      <c r="O12" s="3"/>
      <c r="R12" s="3"/>
      <c r="S12" s="32"/>
      <c r="T12" s="59"/>
      <c r="U12" s="60"/>
      <c r="V12" s="42"/>
      <c r="W12" s="42"/>
      <c r="X12" s="41"/>
      <c r="Y12" s="42"/>
      <c r="Z12" s="42"/>
      <c r="AA12" s="41"/>
      <c r="AB12" s="59"/>
      <c r="AC12" s="59"/>
      <c r="AD12" s="60"/>
    </row>
    <row r="13" spans="1:30" ht="18" x14ac:dyDescent="0.35">
      <c r="A13" s="22"/>
      <c r="C13" s="1" t="s">
        <v>46</v>
      </c>
      <c r="F13" s="3"/>
      <c r="H13" t="s">
        <v>14</v>
      </c>
      <c r="I13" s="3"/>
      <c r="K13">
        <v>150</v>
      </c>
      <c r="L13" s="3"/>
      <c r="N13">
        <v>3</v>
      </c>
      <c r="O13" s="3"/>
      <c r="Q13" s="4">
        <v>0.27083333333333331</v>
      </c>
      <c r="R13" s="3"/>
      <c r="S13" s="32"/>
      <c r="T13" s="59">
        <f>$Z$7*K13</f>
        <v>30.681818181818183</v>
      </c>
      <c r="U13" s="60"/>
      <c r="V13" s="42"/>
      <c r="W13" s="42">
        <v>200</v>
      </c>
      <c r="X13" s="41"/>
      <c r="Y13" s="42"/>
      <c r="Z13" s="42">
        <v>60</v>
      </c>
      <c r="AA13" s="41"/>
      <c r="AB13" s="59"/>
      <c r="AC13" s="59">
        <f>SUM(T13:Z14)</f>
        <v>290.68181818181819</v>
      </c>
      <c r="AD13" s="60"/>
    </row>
    <row r="14" spans="1:30" ht="18" x14ac:dyDescent="0.35">
      <c r="A14" s="23"/>
      <c r="B14" s="6"/>
      <c r="C14" s="5"/>
      <c r="D14" s="6"/>
      <c r="E14" s="6"/>
      <c r="F14" s="7"/>
      <c r="G14" s="6"/>
      <c r="H14" s="6"/>
      <c r="I14" s="7"/>
      <c r="J14" s="6"/>
      <c r="K14" s="6"/>
      <c r="L14" s="7"/>
      <c r="M14" s="6"/>
      <c r="N14" s="6"/>
      <c r="O14" s="7"/>
      <c r="P14" s="6"/>
      <c r="Q14" s="8">
        <v>0.375</v>
      </c>
      <c r="R14" s="7"/>
      <c r="S14" s="35"/>
      <c r="T14" s="61"/>
      <c r="U14" s="62"/>
      <c r="V14" s="44"/>
      <c r="W14" s="44"/>
      <c r="X14" s="45"/>
      <c r="Y14" s="44"/>
      <c r="Z14" s="44"/>
      <c r="AA14" s="45"/>
      <c r="AB14" s="61"/>
      <c r="AC14" s="61"/>
      <c r="AD14" s="62"/>
    </row>
    <row r="15" spans="1:30" ht="18" x14ac:dyDescent="0.35">
      <c r="A15" s="69"/>
      <c r="B15" s="32"/>
      <c r="C15" s="70"/>
      <c r="D15" s="32"/>
      <c r="E15" s="32"/>
      <c r="F15" s="33"/>
      <c r="G15" s="32"/>
      <c r="H15" s="32"/>
      <c r="I15" s="33"/>
      <c r="J15" s="32"/>
      <c r="K15" s="32"/>
      <c r="L15" s="33"/>
      <c r="M15" s="32"/>
      <c r="N15" s="32"/>
      <c r="O15" s="33"/>
      <c r="P15" s="32"/>
      <c r="Q15" s="71"/>
      <c r="R15" s="33"/>
      <c r="S15" s="32"/>
      <c r="T15" s="59"/>
      <c r="U15" s="60"/>
      <c r="V15" s="59"/>
      <c r="W15" s="59"/>
      <c r="X15" s="60"/>
      <c r="Y15" s="59"/>
      <c r="Z15" s="59"/>
      <c r="AA15" s="60"/>
      <c r="AB15" s="59"/>
      <c r="AC15" s="59"/>
      <c r="AD15" s="60"/>
    </row>
    <row r="16" spans="1:30" ht="18" x14ac:dyDescent="0.35">
      <c r="A16" s="69" t="s">
        <v>35</v>
      </c>
      <c r="B16" s="32"/>
      <c r="C16" s="70"/>
      <c r="D16" s="32"/>
      <c r="E16" s="32"/>
      <c r="F16" s="33"/>
      <c r="G16" s="32"/>
      <c r="H16" s="72"/>
      <c r="I16" s="73"/>
      <c r="J16" s="63"/>
      <c r="K16" s="63">
        <f>SUM(K9:K15)</f>
        <v>290</v>
      </c>
      <c r="L16" s="73"/>
      <c r="M16" s="63"/>
      <c r="N16" s="63">
        <f>SUM(N9:N15)</f>
        <v>6</v>
      </c>
      <c r="O16" s="73"/>
      <c r="P16" s="63"/>
      <c r="Q16" s="63"/>
      <c r="R16" s="73"/>
      <c r="S16" s="63"/>
      <c r="T16" s="64">
        <f>SUM(T9:T15)</f>
        <v>59.31818181818182</v>
      </c>
      <c r="U16" s="65"/>
      <c r="V16" s="64"/>
      <c r="W16" s="64">
        <f>SUM(W9:W15)</f>
        <v>200</v>
      </c>
      <c r="X16" s="65"/>
      <c r="Y16" s="64"/>
      <c r="Z16" s="64">
        <f>SUM(Z9:Z15)</f>
        <v>105</v>
      </c>
      <c r="AA16" s="65"/>
      <c r="AB16" s="64"/>
      <c r="AC16" s="64">
        <f>SUM(AC9:AC15)</f>
        <v>364.31818181818181</v>
      </c>
      <c r="AD16" s="60"/>
    </row>
    <row r="17" spans="1:30" ht="18.600000000000001" thickBot="1" x14ac:dyDescent="0.4">
      <c r="A17" s="74"/>
      <c r="B17" s="66"/>
      <c r="C17" s="75"/>
      <c r="D17" s="66"/>
      <c r="E17" s="66"/>
      <c r="F17" s="76"/>
      <c r="G17" s="66"/>
      <c r="H17" s="66"/>
      <c r="I17" s="76"/>
      <c r="J17" s="66"/>
      <c r="K17" s="66"/>
      <c r="L17" s="76"/>
      <c r="M17" s="66"/>
      <c r="N17" s="66"/>
      <c r="O17" s="76"/>
      <c r="P17" s="66"/>
      <c r="Q17" s="77"/>
      <c r="R17" s="76"/>
      <c r="S17" s="66"/>
      <c r="T17" s="67"/>
      <c r="U17" s="68"/>
      <c r="V17" s="67"/>
      <c r="W17" s="67"/>
      <c r="X17" s="68"/>
      <c r="Y17" s="67"/>
      <c r="Z17" s="67"/>
      <c r="AA17" s="68"/>
      <c r="AB17" s="67"/>
      <c r="AC17" s="67">
        <f>T16+W16+Z16</f>
        <v>364.31818181818181</v>
      </c>
      <c r="AD17" s="68"/>
    </row>
    <row r="18" spans="1:30" ht="18" x14ac:dyDescent="0.35">
      <c r="A18" s="14"/>
      <c r="C18" s="1"/>
      <c r="Q18" s="4"/>
    </row>
    <row r="19" spans="1:30" ht="18" x14ac:dyDescent="0.35">
      <c r="A19" s="14"/>
      <c r="C19" s="1"/>
      <c r="Q19" s="4"/>
    </row>
    <row r="20" spans="1:30" ht="15.6" x14ac:dyDescent="0.3">
      <c r="A20" s="105" t="s">
        <v>20</v>
      </c>
      <c r="B20" s="107" t="s">
        <v>10</v>
      </c>
      <c r="C20" s="103"/>
      <c r="D20" s="103"/>
      <c r="E20" s="103"/>
      <c r="F20" s="108"/>
      <c r="G20" s="97"/>
      <c r="H20" s="103" t="s">
        <v>3</v>
      </c>
      <c r="I20" s="98"/>
      <c r="J20" s="97"/>
      <c r="K20" s="103" t="s">
        <v>4</v>
      </c>
      <c r="L20" s="98"/>
      <c r="M20" s="97"/>
      <c r="N20" s="103" t="s">
        <v>5</v>
      </c>
      <c r="O20" s="98"/>
      <c r="P20" s="97"/>
      <c r="Q20" s="103" t="s">
        <v>6</v>
      </c>
      <c r="R20" s="98"/>
      <c r="S20" s="97"/>
      <c r="T20" s="103" t="s">
        <v>21</v>
      </c>
      <c r="U20" s="98"/>
      <c r="V20" s="97"/>
      <c r="W20" s="103" t="s">
        <v>7</v>
      </c>
      <c r="X20" s="98"/>
      <c r="Y20" s="97"/>
      <c r="Z20" s="103" t="s">
        <v>8</v>
      </c>
      <c r="AA20" s="98"/>
      <c r="AB20" s="97"/>
      <c r="AC20" s="103" t="s">
        <v>9</v>
      </c>
      <c r="AD20" s="98"/>
    </row>
    <row r="21" spans="1:30" ht="16.2" thickBot="1" x14ac:dyDescent="0.35">
      <c r="A21" s="106"/>
      <c r="B21" s="109"/>
      <c r="C21" s="110"/>
      <c r="D21" s="110"/>
      <c r="E21" s="110"/>
      <c r="F21" s="111"/>
      <c r="G21" s="99"/>
      <c r="H21" s="104"/>
      <c r="I21" s="100"/>
      <c r="J21" s="99"/>
      <c r="K21" s="104"/>
      <c r="L21" s="100"/>
      <c r="M21" s="99"/>
      <c r="N21" s="104"/>
      <c r="O21" s="100"/>
      <c r="P21" s="99"/>
      <c r="Q21" s="104"/>
      <c r="R21" s="100"/>
      <c r="S21" s="99"/>
      <c r="T21" s="104"/>
      <c r="U21" s="100"/>
      <c r="V21" s="99"/>
      <c r="W21" s="104"/>
      <c r="X21" s="100"/>
      <c r="Y21" s="99"/>
      <c r="Z21" s="104"/>
      <c r="AA21" s="100"/>
      <c r="AB21" s="99"/>
      <c r="AC21" s="104"/>
      <c r="AD21" s="100"/>
    </row>
    <row r="22" spans="1:30" ht="18" x14ac:dyDescent="0.35">
      <c r="A22" s="22"/>
      <c r="C22" s="1"/>
      <c r="F22" s="3"/>
      <c r="I22" s="3"/>
      <c r="L22" s="3"/>
      <c r="O22" s="3"/>
      <c r="R22" s="3"/>
      <c r="S22" s="32"/>
      <c r="T22" s="32"/>
      <c r="U22" s="33"/>
      <c r="X22" s="3"/>
      <c r="AA22" s="3"/>
      <c r="AB22" s="32"/>
      <c r="AC22" s="32"/>
      <c r="AD22" s="33"/>
    </row>
    <row r="23" spans="1:30" ht="18" x14ac:dyDescent="0.35">
      <c r="A23" s="38" t="s">
        <v>33</v>
      </c>
      <c r="C23" s="1" t="s">
        <v>2</v>
      </c>
      <c r="F23" s="3"/>
      <c r="H23" t="s">
        <v>17</v>
      </c>
      <c r="I23" s="3"/>
      <c r="K23">
        <v>55</v>
      </c>
      <c r="L23" s="3"/>
      <c r="N23">
        <v>1</v>
      </c>
      <c r="O23" s="3"/>
      <c r="Q23" s="4">
        <v>0.41666666666666669</v>
      </c>
      <c r="R23" s="3"/>
      <c r="S23" s="32"/>
      <c r="T23" s="59">
        <f>$Z$7*K23</f>
        <v>11.25</v>
      </c>
      <c r="U23" s="60"/>
      <c r="V23" s="42"/>
      <c r="W23" s="42"/>
      <c r="X23" s="41"/>
      <c r="Y23" s="42"/>
      <c r="Z23" s="42"/>
      <c r="AA23" s="41"/>
      <c r="AB23" s="59"/>
      <c r="AC23" s="59">
        <f>SUM(T23:Z24)</f>
        <v>11.25</v>
      </c>
      <c r="AD23" s="33"/>
    </row>
    <row r="24" spans="1:30" ht="18.600000000000001" thickBot="1" x14ac:dyDescent="0.4">
      <c r="A24" s="24"/>
      <c r="B24" s="2"/>
      <c r="C24" s="10"/>
      <c r="D24" s="2"/>
      <c r="E24" s="2"/>
      <c r="F24" s="9"/>
      <c r="G24" s="2"/>
      <c r="H24" s="2"/>
      <c r="I24" s="9"/>
      <c r="J24" s="2"/>
      <c r="K24" s="2"/>
      <c r="L24" s="9"/>
      <c r="M24" s="2"/>
      <c r="N24" s="2"/>
      <c r="O24" s="9"/>
      <c r="P24" s="2"/>
      <c r="Q24" s="11"/>
      <c r="R24" s="9"/>
      <c r="S24" s="66"/>
      <c r="T24" s="67"/>
      <c r="U24" s="68"/>
      <c r="V24" s="40"/>
      <c r="W24" s="40"/>
      <c r="X24" s="43"/>
      <c r="Y24" s="40"/>
      <c r="Z24" s="40"/>
      <c r="AA24" s="43"/>
      <c r="AB24" s="67"/>
      <c r="AC24" s="67"/>
      <c r="AD24" s="76"/>
    </row>
    <row r="25" spans="1:30" ht="18" x14ac:dyDescent="0.35">
      <c r="A25" s="22"/>
      <c r="C25" s="1"/>
      <c r="F25" s="3"/>
      <c r="I25" s="3"/>
      <c r="L25" s="3"/>
      <c r="O25" s="3"/>
      <c r="R25" s="3"/>
      <c r="S25" s="32"/>
      <c r="T25" s="59"/>
      <c r="U25" s="60"/>
      <c r="V25" s="42"/>
      <c r="W25" s="42"/>
      <c r="X25" s="41"/>
      <c r="Y25" s="42"/>
      <c r="Z25" s="42"/>
      <c r="AA25" s="41"/>
      <c r="AB25" s="59"/>
      <c r="AC25" s="59"/>
      <c r="AD25" s="33"/>
    </row>
    <row r="26" spans="1:30" ht="18" x14ac:dyDescent="0.35">
      <c r="A26" s="38">
        <v>13</v>
      </c>
      <c r="C26" s="1" t="s">
        <v>16</v>
      </c>
      <c r="F26" s="3"/>
      <c r="H26" t="s">
        <v>17</v>
      </c>
      <c r="I26" s="3"/>
      <c r="K26">
        <v>150</v>
      </c>
      <c r="L26" s="3"/>
      <c r="N26">
        <v>2.5</v>
      </c>
      <c r="O26" s="3"/>
      <c r="Q26" s="4">
        <v>0.52083333333333337</v>
      </c>
      <c r="R26" s="3"/>
      <c r="S26" s="32"/>
      <c r="T26" s="59">
        <f>$Z$7*K26</f>
        <v>30.681818181818183</v>
      </c>
      <c r="U26" s="60"/>
      <c r="V26" s="42"/>
      <c r="W26" s="42"/>
      <c r="X26" s="41"/>
      <c r="Y26" s="42"/>
      <c r="Z26" s="42">
        <v>40</v>
      </c>
      <c r="AA26" s="41"/>
      <c r="AB26" s="59"/>
      <c r="AC26" s="59">
        <f>SUM(T26:Z27)</f>
        <v>70.681818181818187</v>
      </c>
      <c r="AD26" s="33"/>
    </row>
    <row r="27" spans="1:30" ht="18" x14ac:dyDescent="0.35">
      <c r="A27" s="23"/>
      <c r="B27" s="6"/>
      <c r="C27" s="5"/>
      <c r="D27" s="6"/>
      <c r="E27" s="6"/>
      <c r="F27" s="7"/>
      <c r="G27" s="6"/>
      <c r="H27" s="6"/>
      <c r="I27" s="7"/>
      <c r="J27" s="6"/>
      <c r="K27" s="6"/>
      <c r="L27" s="7"/>
      <c r="M27" s="6"/>
      <c r="N27" s="6"/>
      <c r="O27" s="7"/>
      <c r="P27" s="6"/>
      <c r="Q27" s="8">
        <v>6.25E-2</v>
      </c>
      <c r="R27" s="7"/>
      <c r="S27" s="35"/>
      <c r="T27" s="61"/>
      <c r="U27" s="62"/>
      <c r="V27" s="44"/>
      <c r="W27" s="44"/>
      <c r="X27" s="45"/>
      <c r="Y27" s="44"/>
      <c r="Z27" s="44"/>
      <c r="AA27" s="45"/>
      <c r="AB27" s="61"/>
      <c r="AC27" s="61"/>
      <c r="AD27" s="36"/>
    </row>
    <row r="28" spans="1:30" ht="18" x14ac:dyDescent="0.35">
      <c r="A28" s="22"/>
      <c r="C28" s="1"/>
      <c r="F28" s="3"/>
      <c r="I28" s="3"/>
      <c r="L28" s="3"/>
      <c r="O28" s="3"/>
      <c r="R28" s="3"/>
      <c r="S28" s="32"/>
      <c r="T28" s="59"/>
      <c r="U28" s="60"/>
      <c r="V28" s="42"/>
      <c r="W28" s="42"/>
      <c r="X28" s="41"/>
      <c r="Y28" s="42"/>
      <c r="Z28" s="42"/>
      <c r="AA28" s="41"/>
      <c r="AB28" s="59"/>
      <c r="AC28" s="59"/>
      <c r="AD28" s="33"/>
    </row>
    <row r="29" spans="1:30" ht="18" x14ac:dyDescent="0.35">
      <c r="A29" s="22"/>
      <c r="C29" s="1" t="s">
        <v>18</v>
      </c>
      <c r="F29" s="3"/>
      <c r="H29" t="s">
        <v>19</v>
      </c>
      <c r="I29" s="3"/>
      <c r="K29">
        <v>200</v>
      </c>
      <c r="L29" s="3"/>
      <c r="N29">
        <v>3.5</v>
      </c>
      <c r="O29" s="3"/>
      <c r="Q29" s="4">
        <v>0.20833333333333334</v>
      </c>
      <c r="R29" s="3"/>
      <c r="S29" s="32"/>
      <c r="T29" s="59">
        <f>$Z$7*K29</f>
        <v>40.909090909090914</v>
      </c>
      <c r="U29" s="60"/>
      <c r="V29" s="42"/>
      <c r="W29" s="42"/>
      <c r="X29" s="41"/>
      <c r="Y29" s="42"/>
      <c r="Z29" s="42">
        <v>80</v>
      </c>
      <c r="AA29" s="41"/>
      <c r="AB29" s="59"/>
      <c r="AC29" s="59">
        <f>SUM(T29:Z30)</f>
        <v>120.90909090909091</v>
      </c>
      <c r="AD29" s="33"/>
    </row>
    <row r="30" spans="1:30" ht="18" x14ac:dyDescent="0.35">
      <c r="A30" s="23"/>
      <c r="B30" s="6"/>
      <c r="C30" s="5"/>
      <c r="D30" s="6"/>
      <c r="E30" s="6"/>
      <c r="F30" s="7"/>
      <c r="G30" s="6"/>
      <c r="H30" s="6"/>
      <c r="I30" s="7"/>
      <c r="J30" s="6"/>
      <c r="K30" s="6"/>
      <c r="L30" s="7"/>
      <c r="M30" s="6"/>
      <c r="N30" s="6"/>
      <c r="O30" s="7"/>
      <c r="P30" s="6"/>
      <c r="Q30" s="8">
        <v>0.27083333333333331</v>
      </c>
      <c r="R30" s="7"/>
      <c r="S30" s="35"/>
      <c r="T30" s="61"/>
      <c r="U30" s="62"/>
      <c r="V30" s="44"/>
      <c r="W30" s="44"/>
      <c r="X30" s="45"/>
      <c r="Y30" s="44"/>
      <c r="Z30" s="44"/>
      <c r="AA30" s="45"/>
      <c r="AB30" s="61"/>
      <c r="AC30" s="61"/>
      <c r="AD30" s="36"/>
    </row>
    <row r="31" spans="1:30" ht="18" x14ac:dyDescent="0.35">
      <c r="A31" s="22"/>
      <c r="C31" s="1"/>
      <c r="F31" s="3"/>
      <c r="I31" s="3"/>
      <c r="L31" s="3"/>
      <c r="O31" s="3"/>
      <c r="R31" s="3"/>
      <c r="S31" s="32"/>
      <c r="T31" s="59"/>
      <c r="U31" s="60"/>
      <c r="V31" s="42"/>
      <c r="W31" s="42"/>
      <c r="X31" s="41"/>
      <c r="Y31" s="42"/>
      <c r="Z31" s="42"/>
      <c r="AA31" s="41"/>
      <c r="AB31" s="59"/>
      <c r="AC31" s="59"/>
      <c r="AD31" s="33"/>
    </row>
    <row r="32" spans="1:30" ht="18" x14ac:dyDescent="0.35">
      <c r="A32" s="22"/>
      <c r="C32" s="1" t="s">
        <v>22</v>
      </c>
      <c r="F32" s="3"/>
      <c r="H32" t="s">
        <v>23</v>
      </c>
      <c r="I32" s="3"/>
      <c r="K32">
        <v>130</v>
      </c>
      <c r="L32" s="3"/>
      <c r="N32">
        <v>2</v>
      </c>
      <c r="O32" s="3"/>
      <c r="Q32" s="4">
        <v>0.35416666666666669</v>
      </c>
      <c r="R32" s="3"/>
      <c r="S32" s="32"/>
      <c r="T32" s="59">
        <f>$Z$7*K32</f>
        <v>26.590909090909093</v>
      </c>
      <c r="U32" s="60"/>
      <c r="V32" s="42"/>
      <c r="W32" s="42">
        <v>200</v>
      </c>
      <c r="X32" s="41"/>
      <c r="Y32" s="42"/>
      <c r="Z32" s="42"/>
      <c r="AA32" s="41"/>
      <c r="AB32" s="59"/>
      <c r="AC32" s="59">
        <f>SUM(T32:Z33)</f>
        <v>226.59090909090909</v>
      </c>
      <c r="AD32" s="33"/>
    </row>
    <row r="33" spans="1:30" ht="18" x14ac:dyDescent="0.35">
      <c r="A33" s="23"/>
      <c r="B33" s="6"/>
      <c r="C33" s="5"/>
      <c r="D33" s="6"/>
      <c r="E33" s="6"/>
      <c r="F33" s="7"/>
      <c r="G33" s="6"/>
      <c r="H33" s="6"/>
      <c r="I33" s="7"/>
      <c r="J33" s="6"/>
      <c r="K33" s="6"/>
      <c r="L33" s="7"/>
      <c r="M33" s="6"/>
      <c r="N33" s="6"/>
      <c r="O33" s="7"/>
      <c r="P33" s="6"/>
      <c r="Q33" s="8">
        <v>0.375</v>
      </c>
      <c r="R33" s="7"/>
      <c r="S33" s="35"/>
      <c r="T33" s="61"/>
      <c r="U33" s="62"/>
      <c r="V33" s="44"/>
      <c r="W33" s="44"/>
      <c r="X33" s="45"/>
      <c r="Y33" s="44"/>
      <c r="Z33" s="44"/>
      <c r="AA33" s="45"/>
      <c r="AB33" s="61"/>
      <c r="AC33" s="61"/>
      <c r="AD33" s="36"/>
    </row>
    <row r="34" spans="1:30" ht="18" x14ac:dyDescent="0.35">
      <c r="A34" s="79"/>
      <c r="B34" s="55"/>
      <c r="C34" s="80"/>
      <c r="D34" s="55"/>
      <c r="E34" s="55"/>
      <c r="F34" s="57"/>
      <c r="G34" s="55"/>
      <c r="H34" s="55"/>
      <c r="I34" s="57"/>
      <c r="J34" s="55"/>
      <c r="K34" s="55"/>
      <c r="L34" s="57"/>
      <c r="M34" s="55"/>
      <c r="N34" s="55"/>
      <c r="O34" s="57"/>
      <c r="P34" s="55"/>
      <c r="Q34" s="81"/>
      <c r="R34" s="57"/>
      <c r="S34" s="55"/>
      <c r="T34" s="78"/>
      <c r="U34" s="82"/>
      <c r="V34" s="78"/>
      <c r="W34" s="78"/>
      <c r="X34" s="82"/>
      <c r="Y34" s="78"/>
      <c r="Z34" s="78"/>
      <c r="AA34" s="82"/>
      <c r="AB34" s="78"/>
      <c r="AC34" s="78"/>
      <c r="AD34" s="57"/>
    </row>
    <row r="35" spans="1:30" ht="18" x14ac:dyDescent="0.35">
      <c r="A35" s="69" t="s">
        <v>37</v>
      </c>
      <c r="B35" s="32"/>
      <c r="C35" s="70"/>
      <c r="D35" s="32"/>
      <c r="E35" s="32"/>
      <c r="F35" s="33"/>
      <c r="G35" s="32"/>
      <c r="H35" s="72"/>
      <c r="I35" s="73"/>
      <c r="J35" s="63"/>
      <c r="K35" s="63">
        <f>SUM(K22:K34)</f>
        <v>535</v>
      </c>
      <c r="L35" s="73"/>
      <c r="M35" s="63"/>
      <c r="N35" s="64">
        <f>SUM(N22:N34)</f>
        <v>9</v>
      </c>
      <c r="O35" s="73"/>
      <c r="P35" s="63"/>
      <c r="Q35" s="63"/>
      <c r="R35" s="73"/>
      <c r="S35" s="63"/>
      <c r="T35" s="64">
        <f>SUM(T22:T34)</f>
        <v>109.43181818181819</v>
      </c>
      <c r="U35" s="65"/>
      <c r="V35" s="64"/>
      <c r="W35" s="64">
        <f>SUM(W22:W34)</f>
        <v>200</v>
      </c>
      <c r="X35" s="65"/>
      <c r="Y35" s="64"/>
      <c r="Z35" s="64">
        <f>SUM(Z22:Z34)</f>
        <v>120</v>
      </c>
      <c r="AA35" s="65"/>
      <c r="AB35" s="64"/>
      <c r="AC35" s="64">
        <f>SUM(AC22:AC34)</f>
        <v>429.43181818181819</v>
      </c>
      <c r="AD35" s="33"/>
    </row>
    <row r="36" spans="1:30" ht="18.600000000000001" thickBot="1" x14ac:dyDescent="0.4">
      <c r="A36" s="74"/>
      <c r="B36" s="66"/>
      <c r="C36" s="75"/>
      <c r="D36" s="66"/>
      <c r="E36" s="66"/>
      <c r="F36" s="76"/>
      <c r="G36" s="66"/>
      <c r="H36" s="66"/>
      <c r="I36" s="76"/>
      <c r="J36" s="66"/>
      <c r="K36" s="66"/>
      <c r="L36" s="76"/>
      <c r="M36" s="66"/>
      <c r="N36" s="66"/>
      <c r="O36" s="76"/>
      <c r="P36" s="66"/>
      <c r="Q36" s="77"/>
      <c r="R36" s="76"/>
      <c r="S36" s="66"/>
      <c r="T36" s="67"/>
      <c r="U36" s="68"/>
      <c r="V36" s="67"/>
      <c r="W36" s="67"/>
      <c r="X36" s="68"/>
      <c r="Y36" s="67"/>
      <c r="Z36" s="67"/>
      <c r="AA36" s="68"/>
      <c r="AB36" s="67"/>
      <c r="AC36" s="67">
        <f>T35+W35+Z35</f>
        <v>429.43181818181819</v>
      </c>
      <c r="AD36" s="76"/>
    </row>
    <row r="37" spans="1:30" ht="18" x14ac:dyDescent="0.35">
      <c r="A37" s="14"/>
      <c r="Q37" s="4"/>
    </row>
    <row r="38" spans="1:30" ht="18" x14ac:dyDescent="0.35">
      <c r="A38" s="14"/>
      <c r="Q38" s="4"/>
    </row>
    <row r="39" spans="1:30" ht="15.6" x14ac:dyDescent="0.3">
      <c r="A39" s="105" t="s">
        <v>20</v>
      </c>
      <c r="B39" s="107" t="s">
        <v>10</v>
      </c>
      <c r="C39" s="103"/>
      <c r="D39" s="103"/>
      <c r="E39" s="103"/>
      <c r="F39" s="108"/>
      <c r="G39" s="97"/>
      <c r="H39" s="103" t="s">
        <v>3</v>
      </c>
      <c r="I39" s="98"/>
      <c r="J39" s="97"/>
      <c r="K39" s="103" t="s">
        <v>4</v>
      </c>
      <c r="L39" s="98"/>
      <c r="M39" s="97"/>
      <c r="N39" s="103" t="s">
        <v>5</v>
      </c>
      <c r="O39" s="98"/>
      <c r="P39" s="97"/>
      <c r="Q39" s="103" t="s">
        <v>6</v>
      </c>
      <c r="R39" s="98"/>
      <c r="S39" s="97"/>
      <c r="T39" s="103" t="s">
        <v>21</v>
      </c>
      <c r="U39" s="98"/>
      <c r="V39" s="97"/>
      <c r="W39" s="103" t="s">
        <v>7</v>
      </c>
      <c r="X39" s="98"/>
      <c r="Y39" s="97"/>
      <c r="Z39" s="103" t="s">
        <v>8</v>
      </c>
      <c r="AA39" s="98"/>
      <c r="AB39" s="97"/>
      <c r="AC39" s="103" t="s">
        <v>9</v>
      </c>
      <c r="AD39" s="98"/>
    </row>
    <row r="40" spans="1:30" ht="16.2" thickBot="1" x14ac:dyDescent="0.35">
      <c r="A40" s="106"/>
      <c r="B40" s="109"/>
      <c r="C40" s="110"/>
      <c r="D40" s="110"/>
      <c r="E40" s="110"/>
      <c r="F40" s="111"/>
      <c r="G40" s="99"/>
      <c r="H40" s="104"/>
      <c r="I40" s="100"/>
      <c r="J40" s="99"/>
      <c r="K40" s="104"/>
      <c r="L40" s="100"/>
      <c r="M40" s="99"/>
      <c r="N40" s="104"/>
      <c r="O40" s="100"/>
      <c r="P40" s="99"/>
      <c r="Q40" s="104"/>
      <c r="R40" s="100"/>
      <c r="S40" s="99"/>
      <c r="T40" s="104"/>
      <c r="U40" s="100"/>
      <c r="V40" s="99"/>
      <c r="W40" s="104"/>
      <c r="X40" s="100"/>
      <c r="Y40" s="99"/>
      <c r="Z40" s="104"/>
      <c r="AA40" s="100"/>
      <c r="AB40" s="99"/>
      <c r="AC40" s="104"/>
      <c r="AD40" s="100"/>
    </row>
    <row r="41" spans="1:30" ht="18" x14ac:dyDescent="0.35">
      <c r="A41" s="22"/>
      <c r="F41" s="3"/>
      <c r="I41" s="3"/>
      <c r="L41" s="3"/>
      <c r="O41" s="3"/>
      <c r="R41" s="3"/>
      <c r="S41" s="32"/>
      <c r="T41" s="32"/>
      <c r="U41" s="33"/>
      <c r="X41" s="3"/>
      <c r="AA41" s="3"/>
      <c r="AB41" s="32"/>
      <c r="AC41" s="32"/>
      <c r="AD41" s="33"/>
    </row>
    <row r="42" spans="1:30" ht="18" x14ac:dyDescent="0.35">
      <c r="A42" s="38" t="s">
        <v>32</v>
      </c>
      <c r="C42" s="1" t="s">
        <v>24</v>
      </c>
      <c r="F42" s="3"/>
      <c r="H42" t="s">
        <v>25</v>
      </c>
      <c r="I42" s="3"/>
      <c r="K42">
        <v>170</v>
      </c>
      <c r="L42" s="3"/>
      <c r="N42">
        <v>2.5</v>
      </c>
      <c r="O42" s="3"/>
      <c r="Q42" s="4">
        <v>0.47916666666666669</v>
      </c>
      <c r="R42" s="3"/>
      <c r="S42" s="32"/>
      <c r="T42" s="59">
        <f>$Z$7*K42</f>
        <v>34.772727272727273</v>
      </c>
      <c r="U42" s="60"/>
      <c r="V42" s="42"/>
      <c r="W42" s="42"/>
      <c r="X42" s="41"/>
      <c r="Y42" s="42"/>
      <c r="Z42" s="42"/>
      <c r="AA42" s="41"/>
      <c r="AB42" s="59"/>
      <c r="AC42" s="59">
        <f>SUM(T42:Z43)</f>
        <v>34.772727272727273</v>
      </c>
      <c r="AD42" s="33"/>
    </row>
    <row r="43" spans="1:30" ht="18" x14ac:dyDescent="0.35">
      <c r="A43" s="23"/>
      <c r="B43" s="6"/>
      <c r="C43" s="6"/>
      <c r="D43" s="6"/>
      <c r="E43" s="6"/>
      <c r="F43" s="7"/>
      <c r="G43" s="6"/>
      <c r="H43" s="6"/>
      <c r="I43" s="7"/>
      <c r="J43" s="6"/>
      <c r="K43" s="6"/>
      <c r="L43" s="7"/>
      <c r="M43" s="6"/>
      <c r="N43" s="6"/>
      <c r="O43" s="7"/>
      <c r="P43" s="6"/>
      <c r="Q43" s="8"/>
      <c r="R43" s="7"/>
      <c r="S43" s="35"/>
      <c r="T43" s="61"/>
      <c r="U43" s="62"/>
      <c r="V43" s="44"/>
      <c r="W43" s="44"/>
      <c r="X43" s="45"/>
      <c r="Y43" s="44"/>
      <c r="Z43" s="44"/>
      <c r="AA43" s="45"/>
      <c r="AB43" s="61"/>
      <c r="AC43" s="61"/>
      <c r="AD43" s="36"/>
    </row>
    <row r="44" spans="1:30" ht="18" x14ac:dyDescent="0.35">
      <c r="A44" s="22"/>
      <c r="F44" s="3"/>
      <c r="I44" s="3"/>
      <c r="L44" s="3"/>
      <c r="O44" s="3"/>
      <c r="R44" s="3"/>
      <c r="S44" s="32"/>
      <c r="T44" s="59"/>
      <c r="U44" s="60"/>
      <c r="V44" s="42"/>
      <c r="W44" s="42"/>
      <c r="X44" s="41"/>
      <c r="Y44" s="42"/>
      <c r="Z44" s="42"/>
      <c r="AA44" s="41"/>
      <c r="AB44" s="59"/>
      <c r="AC44" s="59"/>
      <c r="AD44" s="33"/>
    </row>
    <row r="45" spans="1:30" ht="18" x14ac:dyDescent="0.35">
      <c r="A45" s="38">
        <v>14</v>
      </c>
      <c r="C45" s="1" t="s">
        <v>44</v>
      </c>
      <c r="F45" s="3"/>
      <c r="H45" t="s">
        <v>19</v>
      </c>
      <c r="I45" s="3"/>
      <c r="K45">
        <v>110</v>
      </c>
      <c r="L45" s="3"/>
      <c r="N45">
        <v>2</v>
      </c>
      <c r="O45" s="3"/>
      <c r="Q45" s="4">
        <v>6.25E-2</v>
      </c>
      <c r="R45" s="3"/>
      <c r="S45" s="32"/>
      <c r="T45" s="59">
        <f>$Z$7*K45</f>
        <v>22.5</v>
      </c>
      <c r="U45" s="60"/>
      <c r="V45" s="42"/>
      <c r="W45" s="42"/>
      <c r="X45" s="41"/>
      <c r="Y45" s="42"/>
      <c r="Z45" s="42">
        <v>45</v>
      </c>
      <c r="AA45" s="41"/>
      <c r="AB45" s="59"/>
      <c r="AC45" s="59">
        <f>SUM(T45:Z46)</f>
        <v>67.5</v>
      </c>
      <c r="AD45" s="33"/>
    </row>
    <row r="46" spans="1:30" ht="18" x14ac:dyDescent="0.35">
      <c r="A46" s="23"/>
      <c r="B46" s="6"/>
      <c r="C46" s="6"/>
      <c r="D46" s="6"/>
      <c r="E46" s="6"/>
      <c r="F46" s="7"/>
      <c r="G46" s="6"/>
      <c r="H46" s="6"/>
      <c r="I46" s="7"/>
      <c r="J46" s="6"/>
      <c r="K46" s="6"/>
      <c r="L46" s="7"/>
      <c r="M46" s="6"/>
      <c r="N46" s="6"/>
      <c r="O46" s="7"/>
      <c r="P46" s="6"/>
      <c r="Q46" s="8">
        <v>0.10416666666666667</v>
      </c>
      <c r="R46" s="7"/>
      <c r="S46" s="35"/>
      <c r="T46" s="61"/>
      <c r="U46" s="62"/>
      <c r="V46" s="44"/>
      <c r="W46" s="44"/>
      <c r="X46" s="45"/>
      <c r="Y46" s="44"/>
      <c r="Z46" s="44"/>
      <c r="AA46" s="45"/>
      <c r="AB46" s="61"/>
      <c r="AC46" s="61"/>
      <c r="AD46" s="36"/>
    </row>
    <row r="47" spans="1:30" ht="18" x14ac:dyDescent="0.35">
      <c r="A47" s="22"/>
      <c r="F47" s="3"/>
      <c r="I47" s="3"/>
      <c r="L47" s="3"/>
      <c r="O47" s="3"/>
      <c r="R47" s="3"/>
      <c r="S47" s="32"/>
      <c r="T47" s="59"/>
      <c r="U47" s="60"/>
      <c r="V47" s="42"/>
      <c r="W47" s="42"/>
      <c r="X47" s="41"/>
      <c r="Y47" s="42"/>
      <c r="Z47" s="42"/>
      <c r="AA47" s="41"/>
      <c r="AB47" s="59"/>
      <c r="AC47" s="59"/>
      <c r="AD47" s="33"/>
    </row>
    <row r="48" spans="1:30" ht="18" x14ac:dyDescent="0.35">
      <c r="A48" s="22"/>
      <c r="C48" s="1" t="s">
        <v>26</v>
      </c>
      <c r="F48" s="3"/>
      <c r="H48" t="s">
        <v>45</v>
      </c>
      <c r="I48" s="3"/>
      <c r="K48">
        <v>145</v>
      </c>
      <c r="L48" s="3"/>
      <c r="N48">
        <v>4.5</v>
      </c>
      <c r="O48" s="3"/>
      <c r="Q48" s="4">
        <v>0.29166666666666669</v>
      </c>
      <c r="R48" s="3"/>
      <c r="S48" s="32"/>
      <c r="T48" s="59">
        <f>$Z$7*K48</f>
        <v>29.65909090909091</v>
      </c>
      <c r="U48" s="60"/>
      <c r="V48" s="42"/>
      <c r="W48" s="42"/>
      <c r="X48" s="41"/>
      <c r="Y48" s="42"/>
      <c r="Z48" s="42"/>
      <c r="AA48" s="41"/>
      <c r="AB48" s="59"/>
      <c r="AC48" s="59">
        <f>SUM(T48:Z49)</f>
        <v>29.65909090909091</v>
      </c>
      <c r="AD48" s="33"/>
    </row>
    <row r="49" spans="1:30" ht="18.600000000000001" thickBot="1" x14ac:dyDescent="0.4">
      <c r="A49" s="24"/>
      <c r="B49" s="2"/>
      <c r="C49" s="2"/>
      <c r="D49" s="2"/>
      <c r="E49" s="2"/>
      <c r="F49" s="9"/>
      <c r="G49" s="2"/>
      <c r="H49" s="2"/>
      <c r="I49" s="9"/>
      <c r="J49" s="2"/>
      <c r="K49" s="2"/>
      <c r="L49" s="9"/>
      <c r="M49" s="2"/>
      <c r="N49" s="2"/>
      <c r="O49" s="9"/>
      <c r="P49" s="2"/>
      <c r="Q49" s="11"/>
      <c r="R49" s="9"/>
      <c r="S49" s="66"/>
      <c r="T49" s="67"/>
      <c r="U49" s="68"/>
      <c r="V49" s="40"/>
      <c r="W49" s="40"/>
      <c r="X49" s="43"/>
      <c r="Y49" s="40"/>
      <c r="Z49" s="40"/>
      <c r="AA49" s="43"/>
      <c r="AB49" s="67"/>
      <c r="AC49" s="67"/>
      <c r="AD49" s="76"/>
    </row>
    <row r="50" spans="1:30" ht="18" x14ac:dyDescent="0.35">
      <c r="A50" s="69"/>
      <c r="B50" s="32"/>
      <c r="C50" s="70"/>
      <c r="D50" s="32"/>
      <c r="E50" s="32"/>
      <c r="F50" s="33"/>
      <c r="G50" s="32"/>
      <c r="H50" s="32"/>
      <c r="I50" s="33"/>
      <c r="J50" s="32"/>
      <c r="K50" s="32"/>
      <c r="L50" s="33"/>
      <c r="M50" s="32"/>
      <c r="N50" s="32"/>
      <c r="O50" s="33"/>
      <c r="P50" s="32"/>
      <c r="Q50" s="71"/>
      <c r="R50" s="33"/>
      <c r="S50" s="32"/>
      <c r="T50" s="59"/>
      <c r="U50" s="60"/>
      <c r="V50" s="59"/>
      <c r="W50" s="59"/>
      <c r="X50" s="60"/>
      <c r="Y50" s="59"/>
      <c r="Z50" s="59"/>
      <c r="AA50" s="60"/>
      <c r="AB50" s="59"/>
      <c r="AC50" s="59"/>
      <c r="AD50" s="33"/>
    </row>
    <row r="51" spans="1:30" ht="18" x14ac:dyDescent="0.35">
      <c r="A51" s="69" t="s">
        <v>36</v>
      </c>
      <c r="B51" s="32"/>
      <c r="C51" s="70"/>
      <c r="D51" s="32"/>
      <c r="E51" s="32"/>
      <c r="F51" s="33"/>
      <c r="G51" s="32"/>
      <c r="H51" s="72"/>
      <c r="I51" s="73"/>
      <c r="J51" s="63"/>
      <c r="K51" s="63">
        <f>SUM(K41:K50)</f>
        <v>425</v>
      </c>
      <c r="L51" s="73"/>
      <c r="M51" s="64"/>
      <c r="N51" s="64">
        <f>SUM(N41:N50)</f>
        <v>9</v>
      </c>
      <c r="O51" s="65"/>
      <c r="P51" s="63"/>
      <c r="Q51" s="63"/>
      <c r="R51" s="73"/>
      <c r="S51" s="63"/>
      <c r="T51" s="64">
        <f>SUM(T41:T50)</f>
        <v>86.931818181818187</v>
      </c>
      <c r="U51" s="65"/>
      <c r="V51" s="64"/>
      <c r="W51" s="64">
        <f>SUM(W41:W50)</f>
        <v>0</v>
      </c>
      <c r="X51" s="65"/>
      <c r="Y51" s="64"/>
      <c r="Z51" s="64">
        <f>SUM(Z41:Z50)</f>
        <v>45</v>
      </c>
      <c r="AA51" s="65"/>
      <c r="AB51" s="64"/>
      <c r="AC51" s="64">
        <f>SUM(AC41:AC50)</f>
        <v>131.93181818181819</v>
      </c>
      <c r="AD51" s="33"/>
    </row>
    <row r="52" spans="1:30" ht="18.600000000000001" thickBot="1" x14ac:dyDescent="0.4">
      <c r="A52" s="74"/>
      <c r="B52" s="66"/>
      <c r="C52" s="75"/>
      <c r="D52" s="66"/>
      <c r="E52" s="66"/>
      <c r="F52" s="76"/>
      <c r="G52" s="66"/>
      <c r="H52" s="66"/>
      <c r="I52" s="76"/>
      <c r="J52" s="66"/>
      <c r="K52" s="66"/>
      <c r="L52" s="76"/>
      <c r="M52" s="67"/>
      <c r="N52" s="67"/>
      <c r="O52" s="68"/>
      <c r="P52" s="66"/>
      <c r="Q52" s="77"/>
      <c r="R52" s="76"/>
      <c r="S52" s="66"/>
      <c r="T52" s="67"/>
      <c r="U52" s="68"/>
      <c r="V52" s="67"/>
      <c r="W52" s="67"/>
      <c r="X52" s="68"/>
      <c r="Y52" s="67"/>
      <c r="Z52" s="67"/>
      <c r="AA52" s="68"/>
      <c r="AB52" s="67"/>
      <c r="AC52" s="67">
        <f>T51+W51+Z51</f>
        <v>131.93181818181819</v>
      </c>
      <c r="AD52" s="76"/>
    </row>
    <row r="53" spans="1:30" ht="18" x14ac:dyDescent="0.35">
      <c r="A53" s="69"/>
      <c r="B53" s="32"/>
      <c r="C53" s="70"/>
      <c r="D53" s="32"/>
      <c r="E53" s="32"/>
      <c r="F53" s="33"/>
      <c r="G53" s="32"/>
      <c r="H53" s="32"/>
      <c r="I53" s="33"/>
      <c r="J53" s="32"/>
      <c r="K53" s="32"/>
      <c r="L53" s="33"/>
      <c r="M53" s="59"/>
      <c r="N53" s="59"/>
      <c r="O53" s="60"/>
      <c r="P53" s="32"/>
      <c r="Q53" s="71"/>
      <c r="R53" s="33"/>
      <c r="S53" s="32"/>
      <c r="T53" s="32"/>
      <c r="U53" s="33"/>
      <c r="V53" s="32"/>
      <c r="W53" s="32"/>
      <c r="X53" s="33"/>
      <c r="Y53" s="32"/>
      <c r="Z53" s="32"/>
      <c r="AA53" s="33"/>
      <c r="AB53" s="32"/>
      <c r="AC53" s="32"/>
      <c r="AD53" s="33"/>
    </row>
    <row r="54" spans="1:30" ht="18" x14ac:dyDescent="0.35">
      <c r="A54" s="115" t="s">
        <v>38</v>
      </c>
      <c r="B54" s="116"/>
      <c r="C54" s="116"/>
      <c r="D54" s="116"/>
      <c r="E54" s="116"/>
      <c r="F54" s="117"/>
      <c r="G54" s="32"/>
      <c r="H54" s="72"/>
      <c r="I54" s="73"/>
      <c r="J54" s="63"/>
      <c r="K54" s="63">
        <f>K16+K35+K51</f>
        <v>1250</v>
      </c>
      <c r="L54" s="73"/>
      <c r="M54" s="83">
        <f>N16+N35+N51</f>
        <v>24</v>
      </c>
      <c r="N54" s="64">
        <f>N16+N35+N51</f>
        <v>24</v>
      </c>
      <c r="O54" s="60"/>
      <c r="P54" s="63"/>
      <c r="Q54" s="63"/>
      <c r="R54" s="73"/>
      <c r="S54" s="63"/>
      <c r="T54" s="64">
        <f>T16+T35+T51</f>
        <v>255.68181818181819</v>
      </c>
      <c r="U54" s="73"/>
      <c r="V54" s="63"/>
      <c r="W54" s="63">
        <f>W16+W35+W51</f>
        <v>400</v>
      </c>
      <c r="X54" s="73"/>
      <c r="Y54" s="63"/>
      <c r="Z54" s="63">
        <f>Z16+Z35+Z51</f>
        <v>270</v>
      </c>
      <c r="AA54" s="73"/>
      <c r="AB54" s="63"/>
      <c r="AC54" s="63">
        <f>AC16+AC35+AC51</f>
        <v>925.68181818181824</v>
      </c>
      <c r="AD54" s="33"/>
    </row>
    <row r="55" spans="1:30" ht="18.600000000000001" thickBot="1" x14ac:dyDescent="0.4">
      <c r="A55" s="74"/>
      <c r="B55" s="66"/>
      <c r="C55" s="84"/>
      <c r="D55" s="66"/>
      <c r="E55" s="66"/>
      <c r="F55" s="76"/>
      <c r="G55" s="66"/>
      <c r="H55" s="66"/>
      <c r="I55" s="76"/>
      <c r="J55" s="66"/>
      <c r="K55" s="66"/>
      <c r="L55" s="76"/>
      <c r="M55" s="66"/>
      <c r="N55" s="66"/>
      <c r="O55" s="76"/>
      <c r="P55" s="66"/>
      <c r="Q55" s="77"/>
      <c r="R55" s="76"/>
      <c r="S55" s="66"/>
      <c r="T55" s="66"/>
      <c r="U55" s="76"/>
      <c r="V55" s="66"/>
      <c r="W55" s="66"/>
      <c r="X55" s="76"/>
      <c r="Y55" s="66"/>
      <c r="Z55" s="66"/>
      <c r="AA55" s="76"/>
      <c r="AB55" s="66"/>
      <c r="AC55" s="67">
        <f>T54+W54+Z54</f>
        <v>925.68181818181824</v>
      </c>
      <c r="AD55" s="76"/>
    </row>
    <row r="56" spans="1:30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8" spans="1:30" ht="15.6" x14ac:dyDescent="0.3">
      <c r="A58" s="105" t="s">
        <v>20</v>
      </c>
      <c r="B58" s="107" t="s">
        <v>10</v>
      </c>
      <c r="C58" s="103"/>
      <c r="D58" s="103"/>
      <c r="E58" s="103"/>
      <c r="F58" s="108"/>
      <c r="G58" s="97"/>
      <c r="H58" s="103" t="s">
        <v>3</v>
      </c>
      <c r="I58" s="98"/>
      <c r="J58" s="97"/>
      <c r="K58" s="103" t="s">
        <v>4</v>
      </c>
      <c r="L58" s="98"/>
      <c r="M58" s="97"/>
      <c r="N58" s="103" t="s">
        <v>5</v>
      </c>
      <c r="O58" s="98"/>
      <c r="P58" s="97"/>
      <c r="Q58" s="103" t="s">
        <v>6</v>
      </c>
      <c r="R58" s="98"/>
      <c r="S58" s="97"/>
      <c r="T58" s="103" t="s">
        <v>21</v>
      </c>
      <c r="U58" s="98"/>
      <c r="V58" s="97"/>
      <c r="W58" s="103" t="s">
        <v>7</v>
      </c>
      <c r="X58" s="98"/>
      <c r="Y58" s="97"/>
      <c r="Z58" s="103" t="s">
        <v>8</v>
      </c>
      <c r="AA58" s="98"/>
      <c r="AB58" s="97"/>
      <c r="AC58" s="103" t="s">
        <v>9</v>
      </c>
      <c r="AD58" s="98"/>
    </row>
    <row r="59" spans="1:30" ht="16.2" thickBot="1" x14ac:dyDescent="0.35">
      <c r="A59" s="106"/>
      <c r="B59" s="109"/>
      <c r="C59" s="110"/>
      <c r="D59" s="110"/>
      <c r="E59" s="110"/>
      <c r="F59" s="111"/>
      <c r="G59" s="99"/>
      <c r="H59" s="104"/>
      <c r="I59" s="100"/>
      <c r="J59" s="99"/>
      <c r="K59" s="104"/>
      <c r="L59" s="100"/>
      <c r="M59" s="99"/>
      <c r="N59" s="104"/>
      <c r="O59" s="100"/>
      <c r="P59" s="99"/>
      <c r="Q59" s="104"/>
      <c r="R59" s="100"/>
      <c r="S59" s="99"/>
      <c r="T59" s="104"/>
      <c r="U59" s="100"/>
      <c r="V59" s="99"/>
      <c r="W59" s="104"/>
      <c r="X59" s="100"/>
      <c r="Y59" s="99"/>
      <c r="Z59" s="104"/>
      <c r="AA59" s="100"/>
      <c r="AB59" s="99"/>
      <c r="AC59" s="104"/>
      <c r="AD59" s="100"/>
    </row>
    <row r="60" spans="1:30" ht="18" x14ac:dyDescent="0.35">
      <c r="A60" s="21"/>
      <c r="C60" s="1"/>
      <c r="F60" s="3"/>
      <c r="I60" s="3"/>
      <c r="L60" s="3"/>
      <c r="O60" s="3"/>
      <c r="R60" s="3"/>
      <c r="U60" s="3"/>
      <c r="X60" s="3"/>
      <c r="AA60" s="3"/>
      <c r="AB60" s="32"/>
      <c r="AC60" s="32"/>
      <c r="AD60" s="33"/>
    </row>
    <row r="61" spans="1:30" ht="18" x14ac:dyDescent="0.35">
      <c r="A61" s="38" t="s">
        <v>32</v>
      </c>
      <c r="C61" s="1" t="s">
        <v>26</v>
      </c>
      <c r="F61" s="3"/>
      <c r="I61" s="3"/>
      <c r="L61" s="3"/>
      <c r="O61" s="3"/>
      <c r="Q61" s="16"/>
      <c r="R61" s="17"/>
      <c r="S61" s="18"/>
      <c r="T61" s="48"/>
      <c r="U61" s="49"/>
      <c r="V61" s="50"/>
      <c r="W61" s="50">
        <v>300</v>
      </c>
      <c r="X61" s="49"/>
      <c r="Y61" s="50"/>
      <c r="Z61" s="50">
        <v>100</v>
      </c>
      <c r="AA61" s="49"/>
      <c r="AB61" s="59"/>
      <c r="AC61" s="59">
        <f>SUM(T61:AB61)</f>
        <v>400</v>
      </c>
      <c r="AD61" s="33"/>
    </row>
    <row r="62" spans="1:30" ht="18" x14ac:dyDescent="0.35">
      <c r="A62" s="39">
        <v>14</v>
      </c>
      <c r="B62" s="6"/>
      <c r="C62" s="5"/>
      <c r="D62" s="6"/>
      <c r="E62" s="6"/>
      <c r="F62" s="7"/>
      <c r="G62" s="6"/>
      <c r="H62" s="6"/>
      <c r="I62" s="7"/>
      <c r="J62" s="6"/>
      <c r="K62" s="6"/>
      <c r="L62" s="7"/>
      <c r="M62" s="6"/>
      <c r="N62" s="6"/>
      <c r="O62" s="7"/>
      <c r="P62" s="6"/>
      <c r="Q62" s="19"/>
      <c r="R62" s="20"/>
      <c r="S62" s="19"/>
      <c r="T62" s="51"/>
      <c r="U62" s="52"/>
      <c r="V62" s="51"/>
      <c r="W62" s="51"/>
      <c r="X62" s="52"/>
      <c r="Y62" s="51"/>
      <c r="Z62" s="51"/>
      <c r="AA62" s="52"/>
      <c r="AB62" s="61"/>
      <c r="AC62" s="61"/>
      <c r="AD62" s="36"/>
    </row>
    <row r="63" spans="1:30" ht="18" x14ac:dyDescent="0.35">
      <c r="A63" s="38"/>
      <c r="C63" s="1"/>
      <c r="F63" s="3"/>
      <c r="I63" s="3"/>
      <c r="L63" s="3"/>
      <c r="O63" s="3"/>
      <c r="R63" s="3"/>
      <c r="T63" s="42"/>
      <c r="U63" s="41"/>
      <c r="V63" s="42"/>
      <c r="W63" s="42"/>
      <c r="X63" s="41"/>
      <c r="Y63" s="42"/>
      <c r="Z63" s="42"/>
      <c r="AA63" s="41"/>
      <c r="AB63" s="59"/>
      <c r="AC63" s="59"/>
      <c r="AD63" s="33"/>
    </row>
    <row r="64" spans="1:30" ht="18" x14ac:dyDescent="0.35">
      <c r="A64" s="38" t="s">
        <v>27</v>
      </c>
      <c r="C64" s="1" t="s">
        <v>26</v>
      </c>
      <c r="F64" s="3"/>
      <c r="I64" s="3"/>
      <c r="L64" s="3"/>
      <c r="N64">
        <v>2</v>
      </c>
      <c r="O64" s="3"/>
      <c r="Q64" s="4"/>
      <c r="R64" s="3"/>
      <c r="T64" s="42">
        <v>19</v>
      </c>
      <c r="U64" s="41"/>
      <c r="V64" s="42"/>
      <c r="W64" s="42">
        <v>300</v>
      </c>
      <c r="X64" s="41"/>
      <c r="Y64" s="42"/>
      <c r="Z64" s="42">
        <v>100</v>
      </c>
      <c r="AA64" s="41"/>
      <c r="AB64" s="59"/>
      <c r="AC64" s="59">
        <f>SUM(T64:Z65)</f>
        <v>419</v>
      </c>
      <c r="AD64" s="33"/>
    </row>
    <row r="65" spans="1:30" ht="18" x14ac:dyDescent="0.35">
      <c r="A65" s="39">
        <v>15</v>
      </c>
      <c r="B65" s="6"/>
      <c r="C65" s="5"/>
      <c r="D65" s="6"/>
      <c r="E65" s="6"/>
      <c r="F65" s="7"/>
      <c r="G65" s="6"/>
      <c r="H65" s="6"/>
      <c r="I65" s="7"/>
      <c r="J65" s="6"/>
      <c r="K65" s="6"/>
      <c r="L65" s="7"/>
      <c r="M65" s="6"/>
      <c r="N65" s="6"/>
      <c r="O65" s="7"/>
      <c r="P65" s="6"/>
      <c r="Q65" s="8"/>
      <c r="R65" s="7"/>
      <c r="S65" s="6"/>
      <c r="T65" s="44"/>
      <c r="U65" s="45"/>
      <c r="V65" s="44"/>
      <c r="W65" s="44"/>
      <c r="X65" s="45"/>
      <c r="Y65" s="44"/>
      <c r="Z65" s="44"/>
      <c r="AA65" s="45"/>
      <c r="AB65" s="61"/>
      <c r="AC65" s="61"/>
      <c r="AD65" s="36"/>
    </row>
    <row r="66" spans="1:30" ht="18" x14ac:dyDescent="0.35">
      <c r="A66" s="38"/>
      <c r="C66" s="1"/>
      <c r="F66" s="3"/>
      <c r="I66" s="3"/>
      <c r="L66" s="3"/>
      <c r="O66" s="3"/>
      <c r="R66" s="3"/>
      <c r="T66" s="42"/>
      <c r="U66" s="41"/>
      <c r="V66" s="42"/>
      <c r="W66" s="42"/>
      <c r="X66" s="41"/>
      <c r="Y66" s="42"/>
      <c r="Z66" s="42"/>
      <c r="AA66" s="41"/>
      <c r="AB66" s="59"/>
      <c r="AC66" s="59"/>
      <c r="AD66" s="33"/>
    </row>
    <row r="67" spans="1:30" ht="18" x14ac:dyDescent="0.35">
      <c r="A67" s="38" t="s">
        <v>28</v>
      </c>
      <c r="C67" s="1" t="s">
        <v>26</v>
      </c>
      <c r="F67" s="3"/>
      <c r="I67" s="3"/>
      <c r="L67" s="3"/>
      <c r="O67" s="3"/>
      <c r="Q67" s="4"/>
      <c r="R67" s="3"/>
      <c r="T67" s="42"/>
      <c r="U67" s="41"/>
      <c r="V67" s="42"/>
      <c r="W67" s="42">
        <v>300</v>
      </c>
      <c r="X67" s="41"/>
      <c r="Y67" s="42"/>
      <c r="Z67" s="42">
        <v>100</v>
      </c>
      <c r="AA67" s="41"/>
      <c r="AB67" s="59"/>
      <c r="AC67" s="59">
        <f>SUM(T67:Z68)</f>
        <v>400</v>
      </c>
      <c r="AD67" s="33"/>
    </row>
    <row r="68" spans="1:30" ht="18" x14ac:dyDescent="0.35">
      <c r="A68" s="39">
        <v>16</v>
      </c>
      <c r="B68" s="6"/>
      <c r="C68" s="5"/>
      <c r="D68" s="6"/>
      <c r="E68" s="6"/>
      <c r="F68" s="7"/>
      <c r="G68" s="6"/>
      <c r="H68" s="6"/>
      <c r="I68" s="7"/>
      <c r="J68" s="6"/>
      <c r="K68" s="6"/>
      <c r="L68" s="7"/>
      <c r="M68" s="6"/>
      <c r="N68" s="6"/>
      <c r="O68" s="7"/>
      <c r="P68" s="6"/>
      <c r="Q68" s="8">
        <v>0.4375</v>
      </c>
      <c r="R68" s="7"/>
      <c r="S68" s="6"/>
      <c r="T68" s="44"/>
      <c r="U68" s="45"/>
      <c r="V68" s="44"/>
      <c r="W68" s="44"/>
      <c r="X68" s="45"/>
      <c r="Y68" s="44"/>
      <c r="Z68" s="44"/>
      <c r="AA68" s="45"/>
      <c r="AB68" s="61"/>
      <c r="AC68" s="61"/>
      <c r="AD68" s="36"/>
    </row>
    <row r="69" spans="1:30" ht="18" x14ac:dyDescent="0.35">
      <c r="A69" s="69"/>
      <c r="B69" s="32"/>
      <c r="C69" s="70"/>
      <c r="D69" s="32"/>
      <c r="E69" s="32"/>
      <c r="F69" s="33"/>
      <c r="G69" s="32"/>
      <c r="H69" s="32"/>
      <c r="I69" s="33"/>
      <c r="J69" s="32"/>
      <c r="K69" s="32"/>
      <c r="L69" s="33"/>
      <c r="M69" s="32"/>
      <c r="N69" s="32"/>
      <c r="O69" s="33"/>
      <c r="P69" s="32"/>
      <c r="Q69" s="71"/>
      <c r="R69" s="33"/>
      <c r="S69" s="32"/>
      <c r="T69" s="59"/>
      <c r="U69" s="60"/>
      <c r="V69" s="59"/>
      <c r="W69" s="59"/>
      <c r="X69" s="60"/>
      <c r="Y69" s="59"/>
      <c r="Z69" s="59"/>
      <c r="AA69" s="60"/>
      <c r="AB69" s="59"/>
      <c r="AC69" s="59"/>
      <c r="AD69" s="33"/>
    </row>
    <row r="70" spans="1:30" ht="18" x14ac:dyDescent="0.35">
      <c r="A70" s="69" t="s">
        <v>39</v>
      </c>
      <c r="B70" s="32"/>
      <c r="C70" s="70"/>
      <c r="D70" s="32"/>
      <c r="E70" s="32"/>
      <c r="F70" s="33"/>
      <c r="G70" s="32"/>
      <c r="H70" s="72"/>
      <c r="I70" s="73"/>
      <c r="J70" s="63"/>
      <c r="K70" s="63">
        <f>SUM(K60:K69)</f>
        <v>0</v>
      </c>
      <c r="L70" s="73"/>
      <c r="M70" s="63"/>
      <c r="N70" s="63">
        <f>SUM(N60:N69)</f>
        <v>2</v>
      </c>
      <c r="O70" s="73"/>
      <c r="P70" s="63"/>
      <c r="Q70" s="63"/>
      <c r="R70" s="73"/>
      <c r="S70" s="63"/>
      <c r="T70" s="64">
        <f>SUM(T60:T69)</f>
        <v>19</v>
      </c>
      <c r="U70" s="65"/>
      <c r="V70" s="64"/>
      <c r="W70" s="64">
        <f>SUM(W60:W69)</f>
        <v>900</v>
      </c>
      <c r="X70" s="65"/>
      <c r="Y70" s="64"/>
      <c r="Z70" s="64">
        <f>SUM(Z60:Z69)</f>
        <v>300</v>
      </c>
      <c r="AA70" s="65"/>
      <c r="AB70" s="64"/>
      <c r="AC70" s="64">
        <f>SUM(AC60:AC69)</f>
        <v>1219</v>
      </c>
      <c r="AD70" s="33"/>
    </row>
    <row r="71" spans="1:30" ht="18.600000000000001" thickBot="1" x14ac:dyDescent="0.4">
      <c r="A71" s="74"/>
      <c r="B71" s="66"/>
      <c r="C71" s="75"/>
      <c r="D71" s="66"/>
      <c r="E71" s="66"/>
      <c r="F71" s="76"/>
      <c r="G71" s="66"/>
      <c r="H71" s="66"/>
      <c r="I71" s="76"/>
      <c r="J71" s="66"/>
      <c r="K71" s="66"/>
      <c r="L71" s="76"/>
      <c r="M71" s="66"/>
      <c r="N71" s="66"/>
      <c r="O71" s="76"/>
      <c r="P71" s="66"/>
      <c r="Q71" s="77"/>
      <c r="R71" s="76"/>
      <c r="S71" s="66"/>
      <c r="T71" s="67"/>
      <c r="U71" s="68"/>
      <c r="V71" s="67"/>
      <c r="W71" s="67"/>
      <c r="X71" s="68"/>
      <c r="Y71" s="67"/>
      <c r="Z71" s="67"/>
      <c r="AA71" s="68"/>
      <c r="AB71" s="67"/>
      <c r="AC71" s="67">
        <f>T70+W70+Z70</f>
        <v>1219</v>
      </c>
      <c r="AD71" s="76"/>
    </row>
    <row r="72" spans="1:30" ht="18" x14ac:dyDescent="0.35">
      <c r="A72" s="14"/>
      <c r="C72" s="1"/>
      <c r="Q72" s="4"/>
    </row>
    <row r="73" spans="1:30" ht="18" x14ac:dyDescent="0.35">
      <c r="A73" s="14"/>
      <c r="C73" s="1"/>
      <c r="Q73" s="4"/>
    </row>
    <row r="74" spans="1:30" ht="18" x14ac:dyDescent="0.35">
      <c r="A74" s="14"/>
      <c r="C74" s="1"/>
      <c r="Q74" s="4"/>
    </row>
    <row r="75" spans="1:30" ht="18" x14ac:dyDescent="0.35">
      <c r="A75" s="14"/>
      <c r="C75" s="1"/>
      <c r="Q75" s="4"/>
    </row>
    <row r="76" spans="1:30" ht="18" x14ac:dyDescent="0.35">
      <c r="A76" s="14"/>
      <c r="C76" s="1"/>
      <c r="Q76" s="4"/>
    </row>
    <row r="77" spans="1:30" ht="15.6" x14ac:dyDescent="0.3">
      <c r="A77" s="105" t="s">
        <v>20</v>
      </c>
      <c r="B77" s="107" t="s">
        <v>10</v>
      </c>
      <c r="C77" s="103"/>
      <c r="D77" s="103"/>
      <c r="E77" s="103"/>
      <c r="F77" s="108"/>
      <c r="G77" s="97"/>
      <c r="H77" s="103" t="s">
        <v>3</v>
      </c>
      <c r="I77" s="98"/>
      <c r="J77" s="97"/>
      <c r="K77" s="103" t="s">
        <v>4</v>
      </c>
      <c r="L77" s="98"/>
      <c r="M77" s="97"/>
      <c r="N77" s="103" t="s">
        <v>5</v>
      </c>
      <c r="O77" s="98"/>
      <c r="P77" s="97"/>
      <c r="Q77" s="103" t="s">
        <v>6</v>
      </c>
      <c r="R77" s="98"/>
      <c r="S77" s="97"/>
      <c r="T77" s="103" t="s">
        <v>21</v>
      </c>
      <c r="U77" s="98"/>
      <c r="V77" s="97"/>
      <c r="W77" s="103" t="s">
        <v>7</v>
      </c>
      <c r="X77" s="98"/>
      <c r="Y77" s="97"/>
      <c r="Z77" s="103" t="s">
        <v>8</v>
      </c>
      <c r="AA77" s="98"/>
      <c r="AB77" s="97"/>
      <c r="AC77" s="103" t="s">
        <v>9</v>
      </c>
      <c r="AD77" s="98"/>
    </row>
    <row r="78" spans="1:30" ht="16.2" thickBot="1" x14ac:dyDescent="0.35">
      <c r="A78" s="106"/>
      <c r="B78" s="109"/>
      <c r="C78" s="110"/>
      <c r="D78" s="110"/>
      <c r="E78" s="110"/>
      <c r="F78" s="111"/>
      <c r="G78" s="99"/>
      <c r="H78" s="104"/>
      <c r="I78" s="100"/>
      <c r="J78" s="99"/>
      <c r="K78" s="104"/>
      <c r="L78" s="100"/>
      <c r="M78" s="99"/>
      <c r="N78" s="104"/>
      <c r="O78" s="100"/>
      <c r="P78" s="99"/>
      <c r="Q78" s="104"/>
      <c r="R78" s="100"/>
      <c r="S78" s="99"/>
      <c r="T78" s="104"/>
      <c r="U78" s="100"/>
      <c r="V78" s="99"/>
      <c r="W78" s="104"/>
      <c r="X78" s="100"/>
      <c r="Y78" s="99"/>
      <c r="Z78" s="104"/>
      <c r="AA78" s="100"/>
      <c r="AB78" s="99"/>
      <c r="AC78" s="104"/>
      <c r="AD78" s="100"/>
    </row>
    <row r="79" spans="1:30" ht="18" x14ac:dyDescent="0.35">
      <c r="A79" s="22"/>
      <c r="C79" s="1"/>
      <c r="F79" s="3"/>
      <c r="I79" s="3"/>
      <c r="L79" s="3"/>
      <c r="O79" s="3"/>
      <c r="R79" s="3"/>
      <c r="S79" s="32"/>
      <c r="T79" s="32"/>
      <c r="U79" s="33"/>
      <c r="X79" s="3"/>
      <c r="AA79" s="3"/>
      <c r="AB79" s="32"/>
      <c r="AC79" s="32"/>
      <c r="AD79" s="33"/>
    </row>
    <row r="80" spans="1:30" ht="18" x14ac:dyDescent="0.35">
      <c r="A80" s="38" t="s">
        <v>29</v>
      </c>
      <c r="C80" s="1" t="s">
        <v>44</v>
      </c>
      <c r="F80" s="3"/>
      <c r="H80" t="s">
        <v>45</v>
      </c>
      <c r="I80" s="3"/>
      <c r="K80">
        <v>145</v>
      </c>
      <c r="L80" s="3"/>
      <c r="N80">
        <v>4.5</v>
      </c>
      <c r="O80" s="3"/>
      <c r="Q80" s="4">
        <v>0.125</v>
      </c>
      <c r="R80" s="3"/>
      <c r="S80" s="32"/>
      <c r="T80" s="59">
        <f>$Z$7*K80</f>
        <v>29.65909090909091</v>
      </c>
      <c r="U80" s="60"/>
      <c r="V80" s="42"/>
      <c r="W80" s="42"/>
      <c r="X80" s="41"/>
      <c r="Y80" s="42"/>
      <c r="Z80" s="42">
        <v>20</v>
      </c>
      <c r="AA80" s="41"/>
      <c r="AB80" s="59"/>
      <c r="AC80" s="59">
        <f>SUM(T80:Z81)</f>
        <v>49.659090909090907</v>
      </c>
      <c r="AD80" s="33"/>
    </row>
    <row r="81" spans="1:30" ht="18" x14ac:dyDescent="0.35">
      <c r="A81" s="23"/>
      <c r="B81" s="6"/>
      <c r="C81" s="5"/>
      <c r="D81" s="6"/>
      <c r="E81" s="6"/>
      <c r="F81" s="7"/>
      <c r="G81" s="6"/>
      <c r="H81" s="6"/>
      <c r="I81" s="7"/>
      <c r="J81" s="6"/>
      <c r="K81" s="6"/>
      <c r="L81" s="7"/>
      <c r="M81" s="6"/>
      <c r="N81" s="6"/>
      <c r="O81" s="7"/>
      <c r="P81" s="6"/>
      <c r="Q81" s="8">
        <v>0.16666666666666666</v>
      </c>
      <c r="R81" s="7"/>
      <c r="S81" s="35"/>
      <c r="T81" s="61"/>
      <c r="U81" s="62"/>
      <c r="V81" s="44"/>
      <c r="W81" s="44"/>
      <c r="X81" s="45"/>
      <c r="Y81" s="44"/>
      <c r="Z81" s="44"/>
      <c r="AA81" s="45"/>
      <c r="AB81" s="61"/>
      <c r="AC81" s="61"/>
      <c r="AD81" s="36"/>
    </row>
    <row r="82" spans="1:30" ht="18" x14ac:dyDescent="0.35">
      <c r="A82" s="22"/>
      <c r="C82" s="1"/>
      <c r="F82" s="3"/>
      <c r="I82" s="3"/>
      <c r="L82" s="3"/>
      <c r="O82" s="3"/>
      <c r="R82" s="3"/>
      <c r="S82" s="32"/>
      <c r="T82" s="59"/>
      <c r="U82" s="60"/>
      <c r="V82" s="42"/>
      <c r="W82" s="42"/>
      <c r="X82" s="41"/>
      <c r="Y82" s="42"/>
      <c r="Z82" s="42"/>
      <c r="AA82" s="41"/>
      <c r="AB82" s="59"/>
      <c r="AC82" s="59"/>
      <c r="AD82" s="33"/>
    </row>
    <row r="83" spans="1:30" ht="18" x14ac:dyDescent="0.35">
      <c r="A83" s="38">
        <v>17</v>
      </c>
      <c r="C83" s="1" t="s">
        <v>24</v>
      </c>
      <c r="F83" s="3"/>
      <c r="H83" t="s">
        <v>19</v>
      </c>
      <c r="I83" s="3"/>
      <c r="K83">
        <v>110</v>
      </c>
      <c r="L83" s="3"/>
      <c r="N83">
        <v>2</v>
      </c>
      <c r="O83" s="3"/>
      <c r="Q83" s="4">
        <v>0.25</v>
      </c>
      <c r="R83" s="3"/>
      <c r="S83" s="32"/>
      <c r="T83" s="59">
        <f>$Z$7*K83</f>
        <v>22.5</v>
      </c>
      <c r="U83" s="60"/>
      <c r="V83" s="42"/>
      <c r="W83" s="42"/>
      <c r="X83" s="41"/>
      <c r="Y83" s="42"/>
      <c r="Z83" s="42"/>
      <c r="AA83" s="41"/>
      <c r="AB83" s="59"/>
      <c r="AC83" s="59">
        <f>SUM(T83:Z84)</f>
        <v>22.5</v>
      </c>
      <c r="AD83" s="33"/>
    </row>
    <row r="84" spans="1:30" ht="18" x14ac:dyDescent="0.35">
      <c r="A84" s="23"/>
      <c r="B84" s="6"/>
      <c r="C84" s="5"/>
      <c r="D84" s="6"/>
      <c r="E84" s="6"/>
      <c r="F84" s="7"/>
      <c r="G84" s="6"/>
      <c r="H84" s="6"/>
      <c r="I84" s="7"/>
      <c r="J84" s="6"/>
      <c r="K84" s="6"/>
      <c r="L84" s="7"/>
      <c r="M84" s="6"/>
      <c r="N84" s="6"/>
      <c r="O84" s="7"/>
      <c r="P84" s="6"/>
      <c r="Q84" s="8"/>
      <c r="R84" s="7"/>
      <c r="S84" s="35"/>
      <c r="T84" s="61"/>
      <c r="U84" s="62"/>
      <c r="V84" s="44"/>
      <c r="W84" s="44"/>
      <c r="X84" s="45"/>
      <c r="Y84" s="44"/>
      <c r="Z84" s="44"/>
      <c r="AA84" s="45"/>
      <c r="AB84" s="61"/>
      <c r="AC84" s="61"/>
      <c r="AD84" s="36"/>
    </row>
    <row r="85" spans="1:30" ht="18" x14ac:dyDescent="0.35">
      <c r="A85" s="30"/>
      <c r="B85" s="25"/>
      <c r="C85" s="26"/>
      <c r="D85" s="25"/>
      <c r="E85" s="25"/>
      <c r="F85" s="31"/>
      <c r="G85" s="25"/>
      <c r="H85" s="25"/>
      <c r="I85" s="31"/>
      <c r="J85" s="25"/>
      <c r="K85" s="25"/>
      <c r="L85" s="31"/>
      <c r="M85" s="25"/>
      <c r="N85" s="25"/>
      <c r="O85" s="31"/>
      <c r="P85" s="25"/>
      <c r="Q85" s="25"/>
      <c r="R85" s="31"/>
      <c r="S85" s="55"/>
      <c r="T85" s="78"/>
      <c r="U85" s="82"/>
      <c r="V85" s="46"/>
      <c r="W85" s="46"/>
      <c r="X85" s="47"/>
      <c r="Y85" s="46"/>
      <c r="Z85" s="46"/>
      <c r="AA85" s="47"/>
      <c r="AB85" s="78"/>
      <c r="AC85" s="78"/>
      <c r="AD85" s="57"/>
    </row>
    <row r="86" spans="1:30" ht="18" x14ac:dyDescent="0.35">
      <c r="A86" s="22"/>
      <c r="C86" s="1" t="s">
        <v>22</v>
      </c>
      <c r="F86" s="3"/>
      <c r="H86" t="s">
        <v>25</v>
      </c>
      <c r="I86" s="3"/>
      <c r="K86">
        <v>170</v>
      </c>
      <c r="L86" s="3"/>
      <c r="N86">
        <v>2.5</v>
      </c>
      <c r="O86" s="3"/>
      <c r="Q86" s="4">
        <v>0.35416666666666669</v>
      </c>
      <c r="R86" s="3"/>
      <c r="S86" s="32"/>
      <c r="T86" s="59">
        <f>$Z$7*K86</f>
        <v>34.772727272727273</v>
      </c>
      <c r="U86" s="60"/>
      <c r="V86" s="42"/>
      <c r="W86" s="42">
        <v>200</v>
      </c>
      <c r="X86" s="41"/>
      <c r="Y86" s="42"/>
      <c r="Z86" s="42">
        <v>75</v>
      </c>
      <c r="AA86" s="41"/>
      <c r="AB86" s="59"/>
      <c r="AC86" s="59">
        <f>SUM(T86:Z87)</f>
        <v>309.77272727272725</v>
      </c>
      <c r="AD86" s="33"/>
    </row>
    <row r="87" spans="1:30" ht="18.600000000000001" thickBot="1" x14ac:dyDescent="0.4">
      <c r="A87" s="24"/>
      <c r="B87" s="2"/>
      <c r="C87" s="10"/>
      <c r="D87" s="2"/>
      <c r="E87" s="2"/>
      <c r="F87" s="9"/>
      <c r="G87" s="2"/>
      <c r="H87" s="2"/>
      <c r="I87" s="9"/>
      <c r="J87" s="2"/>
      <c r="K87" s="2"/>
      <c r="L87" s="9"/>
      <c r="M87" s="2"/>
      <c r="N87" s="2"/>
      <c r="O87" s="9"/>
      <c r="P87" s="2"/>
      <c r="Q87" s="11">
        <v>0.375</v>
      </c>
      <c r="R87" s="9"/>
      <c r="S87" s="66"/>
      <c r="T87" s="67"/>
      <c r="U87" s="68"/>
      <c r="V87" s="40"/>
      <c r="W87" s="40"/>
      <c r="X87" s="43"/>
      <c r="Y87" s="40"/>
      <c r="Z87" s="40"/>
      <c r="AA87" s="43"/>
      <c r="AB87" s="67"/>
      <c r="AC87" s="67"/>
      <c r="AD87" s="76"/>
    </row>
    <row r="88" spans="1:30" ht="18" x14ac:dyDescent="0.35">
      <c r="A88" s="69"/>
      <c r="B88" s="32"/>
      <c r="C88" s="70"/>
      <c r="D88" s="32"/>
      <c r="E88" s="32"/>
      <c r="F88" s="33"/>
      <c r="G88" s="32"/>
      <c r="H88" s="32"/>
      <c r="I88" s="33"/>
      <c r="J88" s="32"/>
      <c r="K88" s="32"/>
      <c r="L88" s="33"/>
      <c r="M88" s="32"/>
      <c r="N88" s="32"/>
      <c r="O88" s="33"/>
      <c r="P88" s="32"/>
      <c r="Q88" s="71"/>
      <c r="R88" s="33"/>
      <c r="S88" s="32"/>
      <c r="T88" s="59"/>
      <c r="U88" s="60"/>
      <c r="V88" s="59"/>
      <c r="W88" s="59"/>
      <c r="X88" s="60"/>
      <c r="Y88" s="59"/>
      <c r="Z88" s="59"/>
      <c r="AA88" s="60"/>
      <c r="AB88" s="59"/>
      <c r="AC88" s="59"/>
      <c r="AD88" s="33"/>
    </row>
    <row r="89" spans="1:30" ht="18" x14ac:dyDescent="0.35">
      <c r="A89" s="69" t="s">
        <v>40</v>
      </c>
      <c r="B89" s="32"/>
      <c r="C89" s="70"/>
      <c r="D89" s="32"/>
      <c r="E89" s="32"/>
      <c r="F89" s="33"/>
      <c r="G89" s="32"/>
      <c r="H89" s="72"/>
      <c r="I89" s="73"/>
      <c r="J89" s="63"/>
      <c r="K89" s="63">
        <f>SUM(K79:K88)</f>
        <v>425</v>
      </c>
      <c r="L89" s="73"/>
      <c r="M89" s="83">
        <f>SUM(N79:N88)</f>
        <v>9</v>
      </c>
      <c r="N89" s="64">
        <f>SUM(N79:N88)</f>
        <v>9</v>
      </c>
      <c r="O89" s="60"/>
      <c r="P89" s="63"/>
      <c r="Q89" s="63"/>
      <c r="R89" s="73"/>
      <c r="S89" s="63"/>
      <c r="T89" s="64">
        <f>SUM(T79:T88)</f>
        <v>86.931818181818187</v>
      </c>
      <c r="U89" s="65"/>
      <c r="V89" s="64"/>
      <c r="W89" s="64">
        <f>SUM(W79:W88)</f>
        <v>200</v>
      </c>
      <c r="X89" s="65"/>
      <c r="Y89" s="64"/>
      <c r="Z89" s="64">
        <f>SUM(Z79:Z88)</f>
        <v>95</v>
      </c>
      <c r="AA89" s="65"/>
      <c r="AB89" s="64"/>
      <c r="AC89" s="64">
        <f>SUM(AC79:AC88)</f>
        <v>381.93181818181813</v>
      </c>
      <c r="AD89" s="33"/>
    </row>
    <row r="90" spans="1:30" ht="18.600000000000001" thickBot="1" x14ac:dyDescent="0.4">
      <c r="A90" s="74"/>
      <c r="B90" s="66"/>
      <c r="C90" s="75"/>
      <c r="D90" s="66"/>
      <c r="E90" s="66"/>
      <c r="F90" s="76"/>
      <c r="G90" s="66"/>
      <c r="H90" s="66"/>
      <c r="I90" s="76"/>
      <c r="J90" s="66"/>
      <c r="K90" s="66"/>
      <c r="L90" s="76"/>
      <c r="M90" s="66"/>
      <c r="N90" s="66"/>
      <c r="O90" s="76"/>
      <c r="P90" s="66"/>
      <c r="Q90" s="77"/>
      <c r="R90" s="76"/>
      <c r="S90" s="66"/>
      <c r="T90" s="67"/>
      <c r="U90" s="68"/>
      <c r="V90" s="67"/>
      <c r="W90" s="67"/>
      <c r="X90" s="68"/>
      <c r="Y90" s="67"/>
      <c r="Z90" s="67"/>
      <c r="AA90" s="68"/>
      <c r="AB90" s="67"/>
      <c r="AC90" s="67">
        <f>T89+W89+Z89</f>
        <v>381.93181818181819</v>
      </c>
      <c r="AD90" s="76"/>
    </row>
    <row r="91" spans="1:30" ht="16.8" customHeight="1" x14ac:dyDescent="0.3"/>
    <row r="92" spans="1:30" ht="16.8" customHeight="1" x14ac:dyDescent="0.3"/>
    <row r="93" spans="1:30" ht="15.6" x14ac:dyDescent="0.3">
      <c r="A93" s="105" t="s">
        <v>20</v>
      </c>
      <c r="B93" s="107" t="s">
        <v>10</v>
      </c>
      <c r="C93" s="103"/>
      <c r="D93" s="103"/>
      <c r="E93" s="103"/>
      <c r="F93" s="108"/>
      <c r="G93" s="97"/>
      <c r="H93" s="103" t="s">
        <v>3</v>
      </c>
      <c r="I93" s="98"/>
      <c r="J93" s="97"/>
      <c r="K93" s="103" t="s">
        <v>4</v>
      </c>
      <c r="L93" s="98"/>
      <c r="M93" s="97"/>
      <c r="N93" s="103" t="s">
        <v>5</v>
      </c>
      <c r="O93" s="98"/>
      <c r="P93" s="97"/>
      <c r="Q93" s="103" t="s">
        <v>6</v>
      </c>
      <c r="R93" s="98"/>
      <c r="S93" s="97"/>
      <c r="T93" s="103" t="s">
        <v>21</v>
      </c>
      <c r="U93" s="98"/>
      <c r="V93" s="97"/>
      <c r="W93" s="103" t="s">
        <v>7</v>
      </c>
      <c r="X93" s="98"/>
      <c r="Y93" s="97"/>
      <c r="Z93" s="103" t="s">
        <v>8</v>
      </c>
      <c r="AA93" s="98"/>
      <c r="AB93" s="97"/>
      <c r="AC93" s="103" t="s">
        <v>9</v>
      </c>
      <c r="AD93" s="98"/>
    </row>
    <row r="94" spans="1:30" ht="16.2" thickBot="1" x14ac:dyDescent="0.35">
      <c r="A94" s="106"/>
      <c r="B94" s="109"/>
      <c r="C94" s="110"/>
      <c r="D94" s="110"/>
      <c r="E94" s="110"/>
      <c r="F94" s="111"/>
      <c r="G94" s="99"/>
      <c r="H94" s="104"/>
      <c r="I94" s="100"/>
      <c r="J94" s="99"/>
      <c r="K94" s="104"/>
      <c r="L94" s="100"/>
      <c r="M94" s="99"/>
      <c r="N94" s="104"/>
      <c r="O94" s="100"/>
      <c r="P94" s="99"/>
      <c r="Q94" s="104"/>
      <c r="R94" s="100"/>
      <c r="S94" s="99"/>
      <c r="T94" s="104"/>
      <c r="U94" s="100"/>
      <c r="V94" s="99"/>
      <c r="W94" s="104"/>
      <c r="X94" s="100"/>
      <c r="Y94" s="99"/>
      <c r="Z94" s="104"/>
      <c r="AA94" s="100"/>
      <c r="AB94" s="99"/>
      <c r="AC94" s="104"/>
      <c r="AD94" s="100"/>
    </row>
    <row r="95" spans="1:30" ht="18" x14ac:dyDescent="0.35">
      <c r="A95" s="22"/>
      <c r="C95" s="1"/>
      <c r="F95" s="3"/>
      <c r="I95" s="3"/>
      <c r="L95" s="3"/>
      <c r="O95" s="3"/>
      <c r="R95" s="3"/>
      <c r="S95" s="32"/>
      <c r="T95" s="32"/>
      <c r="U95" s="33"/>
      <c r="X95" s="3"/>
      <c r="AA95" s="3"/>
      <c r="AB95" s="32"/>
      <c r="AC95" s="32"/>
      <c r="AD95" s="33"/>
    </row>
    <row r="96" spans="1:30" ht="18" x14ac:dyDescent="0.35">
      <c r="A96" s="38" t="s">
        <v>30</v>
      </c>
      <c r="C96" s="1" t="s">
        <v>18</v>
      </c>
      <c r="F96" s="3"/>
      <c r="H96" t="s">
        <v>23</v>
      </c>
      <c r="I96" s="3"/>
      <c r="K96">
        <v>130</v>
      </c>
      <c r="L96" s="3"/>
      <c r="N96">
        <v>2</v>
      </c>
      <c r="O96" s="3"/>
      <c r="Q96" s="4">
        <v>0.45833333333333331</v>
      </c>
      <c r="R96" s="3"/>
      <c r="S96" s="32"/>
      <c r="T96" s="59">
        <f>$Z$7*K96</f>
        <v>26.590909090909093</v>
      </c>
      <c r="U96" s="60"/>
      <c r="V96" s="42"/>
      <c r="W96" s="42"/>
      <c r="X96" s="41"/>
      <c r="Y96" s="42"/>
      <c r="Z96" s="42"/>
      <c r="AA96" s="41"/>
      <c r="AB96" s="59"/>
      <c r="AC96" s="59">
        <f>SUM(T96:Z97)</f>
        <v>26.590909090909093</v>
      </c>
      <c r="AD96" s="33"/>
    </row>
    <row r="97" spans="1:30" ht="18" x14ac:dyDescent="0.35">
      <c r="A97" s="23"/>
      <c r="B97" s="6"/>
      <c r="C97" s="5"/>
      <c r="D97" s="6"/>
      <c r="E97" s="6"/>
      <c r="F97" s="7"/>
      <c r="G97" s="6"/>
      <c r="H97" s="6"/>
      <c r="I97" s="7"/>
      <c r="J97" s="6"/>
      <c r="K97" s="6"/>
      <c r="L97" s="7"/>
      <c r="M97" s="6"/>
      <c r="N97" s="6"/>
      <c r="O97" s="7"/>
      <c r="P97" s="6"/>
      <c r="Q97" s="8"/>
      <c r="R97" s="7"/>
      <c r="S97" s="35"/>
      <c r="T97" s="61"/>
      <c r="U97" s="62"/>
      <c r="V97" s="44"/>
      <c r="W97" s="44"/>
      <c r="X97" s="45"/>
      <c r="Y97" s="44"/>
      <c r="Z97" s="44"/>
      <c r="AA97" s="45"/>
      <c r="AB97" s="61"/>
      <c r="AC97" s="61"/>
      <c r="AD97" s="36"/>
    </row>
    <row r="98" spans="1:30" ht="18" x14ac:dyDescent="0.35">
      <c r="A98" s="22"/>
      <c r="C98" s="1"/>
      <c r="F98" s="3"/>
      <c r="I98" s="3"/>
      <c r="L98" s="3"/>
      <c r="O98" s="3"/>
      <c r="R98" s="3"/>
      <c r="S98" s="32"/>
      <c r="T98" s="59"/>
      <c r="U98" s="60"/>
      <c r="V98" s="42"/>
      <c r="W98" s="42"/>
      <c r="X98" s="41"/>
      <c r="Y98" s="42"/>
      <c r="Z98" s="42"/>
      <c r="AA98" s="41"/>
      <c r="AB98" s="59"/>
      <c r="AC98" s="59"/>
      <c r="AD98" s="33"/>
    </row>
    <row r="99" spans="1:30" ht="18" x14ac:dyDescent="0.35">
      <c r="A99" s="38">
        <v>18</v>
      </c>
      <c r="C99" s="1" t="s">
        <v>16</v>
      </c>
      <c r="F99" s="3"/>
      <c r="H99" t="s">
        <v>19</v>
      </c>
      <c r="I99" s="3"/>
      <c r="K99">
        <v>200</v>
      </c>
      <c r="L99" s="3"/>
      <c r="N99">
        <v>3.5</v>
      </c>
      <c r="O99" s="3"/>
      <c r="Q99" s="4">
        <v>0.10416666666666667</v>
      </c>
      <c r="R99" s="3"/>
      <c r="S99" s="32"/>
      <c r="T99" s="59">
        <f>$Z$7*K99</f>
        <v>40.909090909090914</v>
      </c>
      <c r="U99" s="60"/>
      <c r="V99" s="42"/>
      <c r="W99" s="42"/>
      <c r="X99" s="41"/>
      <c r="Y99" s="42"/>
      <c r="Z99" s="42">
        <v>20</v>
      </c>
      <c r="AA99" s="41"/>
      <c r="AB99" s="59"/>
      <c r="AC99" s="59">
        <f>SUM(T99:Z100)</f>
        <v>60.909090909090914</v>
      </c>
      <c r="AD99" s="33"/>
    </row>
    <row r="100" spans="1:30" ht="18" x14ac:dyDescent="0.35">
      <c r="A100" s="23"/>
      <c r="B100" s="6"/>
      <c r="C100" s="5"/>
      <c r="D100" s="6"/>
      <c r="E100" s="6"/>
      <c r="F100" s="7"/>
      <c r="G100" s="6"/>
      <c r="H100" s="6"/>
      <c r="I100" s="7"/>
      <c r="J100" s="6"/>
      <c r="K100" s="6"/>
      <c r="L100" s="7"/>
      <c r="M100" s="6"/>
      <c r="N100" s="6"/>
      <c r="O100" s="7"/>
      <c r="P100" s="6"/>
      <c r="Q100" s="8">
        <v>0.14583333333333334</v>
      </c>
      <c r="R100" s="7"/>
      <c r="S100" s="35"/>
      <c r="T100" s="61"/>
      <c r="U100" s="62"/>
      <c r="V100" s="44"/>
      <c r="W100" s="44"/>
      <c r="X100" s="45"/>
      <c r="Y100" s="44"/>
      <c r="Z100" s="44"/>
      <c r="AA100" s="45"/>
      <c r="AB100" s="61"/>
      <c r="AC100" s="61"/>
      <c r="AD100" s="36"/>
    </row>
    <row r="101" spans="1:30" ht="18" x14ac:dyDescent="0.35">
      <c r="A101" s="22"/>
      <c r="C101" s="1"/>
      <c r="F101" s="3"/>
      <c r="I101" s="3"/>
      <c r="L101" s="3"/>
      <c r="O101" s="3"/>
      <c r="R101" s="3"/>
      <c r="S101" s="32"/>
      <c r="T101" s="59"/>
      <c r="U101" s="60"/>
      <c r="V101" s="42"/>
      <c r="W101" s="42"/>
      <c r="X101" s="41"/>
      <c r="Y101" s="42"/>
      <c r="Z101" s="42"/>
      <c r="AA101" s="41"/>
      <c r="AB101" s="59"/>
      <c r="AC101" s="59"/>
      <c r="AD101" s="33"/>
    </row>
    <row r="102" spans="1:30" ht="18" x14ac:dyDescent="0.35">
      <c r="A102" s="22"/>
      <c r="C102" s="1" t="s">
        <v>2</v>
      </c>
      <c r="F102" s="3"/>
      <c r="H102" t="s">
        <v>17</v>
      </c>
      <c r="I102" s="3"/>
      <c r="K102">
        <v>150</v>
      </c>
      <c r="L102" s="3"/>
      <c r="N102">
        <v>2.5</v>
      </c>
      <c r="O102" s="3"/>
      <c r="Q102" s="4">
        <v>0.25</v>
      </c>
      <c r="R102" s="3"/>
      <c r="S102" s="32"/>
      <c r="T102" s="59">
        <f>$Z$7*K102</f>
        <v>30.681818181818183</v>
      </c>
      <c r="U102" s="60"/>
      <c r="V102" s="42"/>
      <c r="W102" s="42"/>
      <c r="X102" s="41"/>
      <c r="Y102" s="42"/>
      <c r="Z102" s="42"/>
      <c r="AA102" s="41"/>
      <c r="AB102" s="59"/>
      <c r="AC102" s="59">
        <f>SUM(T102:Z103)</f>
        <v>30.681818181818183</v>
      </c>
      <c r="AD102" s="33"/>
    </row>
    <row r="103" spans="1:30" ht="18" x14ac:dyDescent="0.35">
      <c r="A103" s="23"/>
      <c r="B103" s="6"/>
      <c r="C103" s="5"/>
      <c r="D103" s="6"/>
      <c r="E103" s="6"/>
      <c r="F103" s="7"/>
      <c r="G103" s="6"/>
      <c r="H103" s="6"/>
      <c r="I103" s="7"/>
      <c r="J103" s="6"/>
      <c r="K103" s="6"/>
      <c r="L103" s="7"/>
      <c r="M103" s="6"/>
      <c r="N103" s="6"/>
      <c r="O103" s="7"/>
      <c r="P103" s="6"/>
      <c r="Q103" s="8"/>
      <c r="R103" s="7"/>
      <c r="S103" s="35"/>
      <c r="T103" s="61"/>
      <c r="U103" s="62"/>
      <c r="V103" s="44"/>
      <c r="W103" s="44"/>
      <c r="X103" s="45"/>
      <c r="Y103" s="44"/>
      <c r="Z103" s="44"/>
      <c r="AA103" s="45"/>
      <c r="AB103" s="61"/>
      <c r="AC103" s="61"/>
      <c r="AD103" s="36"/>
    </row>
    <row r="104" spans="1:30" ht="18" x14ac:dyDescent="0.35">
      <c r="A104" s="22"/>
      <c r="C104" s="1"/>
      <c r="F104" s="3"/>
      <c r="I104" s="3"/>
      <c r="L104" s="3"/>
      <c r="O104" s="3"/>
      <c r="R104" s="3"/>
      <c r="S104" s="32"/>
      <c r="T104" s="59"/>
      <c r="U104" s="60"/>
      <c r="V104" s="42"/>
      <c r="W104" s="42"/>
      <c r="X104" s="41"/>
      <c r="Y104" s="42"/>
      <c r="Z104" s="42"/>
      <c r="AA104" s="41"/>
      <c r="AB104" s="59"/>
      <c r="AC104" s="59"/>
      <c r="AD104" s="33"/>
    </row>
    <row r="105" spans="1:30" ht="18" x14ac:dyDescent="0.35">
      <c r="A105" s="38"/>
      <c r="C105" s="1" t="s">
        <v>46</v>
      </c>
      <c r="F105" s="3"/>
      <c r="H105" t="s">
        <v>15</v>
      </c>
      <c r="I105" s="3"/>
      <c r="K105">
        <v>55</v>
      </c>
      <c r="L105" s="3"/>
      <c r="N105">
        <v>1</v>
      </c>
      <c r="O105" s="3"/>
      <c r="Q105" s="4">
        <v>0.29166666666666669</v>
      </c>
      <c r="R105" s="3"/>
      <c r="S105" s="32"/>
      <c r="T105" s="59">
        <f>$Z$7*K105</f>
        <v>11.25</v>
      </c>
      <c r="U105" s="60"/>
      <c r="V105" s="42"/>
      <c r="W105" s="42">
        <v>200</v>
      </c>
      <c r="X105" s="41"/>
      <c r="Y105" s="42"/>
      <c r="Z105" s="42">
        <v>100</v>
      </c>
      <c r="AA105" s="41"/>
      <c r="AB105" s="59"/>
      <c r="AC105" s="59">
        <f>SUM(T105:Z106)</f>
        <v>311.25</v>
      </c>
      <c r="AD105" s="33"/>
    </row>
    <row r="106" spans="1:30" ht="18.600000000000001" thickBot="1" x14ac:dyDescent="0.4">
      <c r="A106" s="24"/>
      <c r="B106" s="2"/>
      <c r="C106" s="10"/>
      <c r="D106" s="2"/>
      <c r="E106" s="2"/>
      <c r="F106" s="9"/>
      <c r="G106" s="2"/>
      <c r="H106" s="2"/>
      <c r="I106" s="9"/>
      <c r="J106" s="2"/>
      <c r="K106" s="2"/>
      <c r="L106" s="9"/>
      <c r="M106" s="2"/>
      <c r="N106" s="2"/>
      <c r="O106" s="9"/>
      <c r="P106" s="2"/>
      <c r="Q106" s="11">
        <v>0.41666666666666669</v>
      </c>
      <c r="R106" s="9"/>
      <c r="S106" s="66"/>
      <c r="T106" s="67"/>
      <c r="U106" s="68"/>
      <c r="V106" s="40"/>
      <c r="W106" s="40"/>
      <c r="X106" s="43"/>
      <c r="Y106" s="40"/>
      <c r="Z106" s="40"/>
      <c r="AA106" s="43"/>
      <c r="AB106" s="67"/>
      <c r="AC106" s="67"/>
      <c r="AD106" s="76"/>
    </row>
    <row r="107" spans="1:30" ht="18" x14ac:dyDescent="0.35">
      <c r="A107" s="69"/>
      <c r="B107" s="32"/>
      <c r="C107" s="70"/>
      <c r="D107" s="32"/>
      <c r="E107" s="32"/>
      <c r="F107" s="33"/>
      <c r="G107" s="32"/>
      <c r="H107" s="32"/>
      <c r="I107" s="33"/>
      <c r="J107" s="32"/>
      <c r="K107" s="32"/>
      <c r="L107" s="33"/>
      <c r="M107" s="32"/>
      <c r="N107" s="32"/>
      <c r="O107" s="33"/>
      <c r="P107" s="32"/>
      <c r="Q107" s="71"/>
      <c r="R107" s="33"/>
      <c r="S107" s="32"/>
      <c r="T107" s="59"/>
      <c r="U107" s="60"/>
      <c r="V107" s="59"/>
      <c r="W107" s="59"/>
      <c r="X107" s="60"/>
      <c r="Y107" s="59"/>
      <c r="Z107" s="59"/>
      <c r="AA107" s="60"/>
      <c r="AB107" s="59"/>
      <c r="AC107" s="59"/>
      <c r="AD107" s="33"/>
    </row>
    <row r="108" spans="1:30" ht="18" x14ac:dyDescent="0.35">
      <c r="A108" s="69" t="s">
        <v>41</v>
      </c>
      <c r="B108" s="32"/>
      <c r="C108" s="70"/>
      <c r="D108" s="32"/>
      <c r="E108" s="32"/>
      <c r="F108" s="33"/>
      <c r="G108" s="32"/>
      <c r="H108" s="72"/>
      <c r="I108" s="73"/>
      <c r="J108" s="63"/>
      <c r="K108" s="63">
        <f>SUM(K95:K107)</f>
        <v>535</v>
      </c>
      <c r="L108" s="73"/>
      <c r="M108" s="63"/>
      <c r="N108" s="64">
        <f>SUM(N95:N107)</f>
        <v>9</v>
      </c>
      <c r="O108" s="73"/>
      <c r="P108" s="63"/>
      <c r="Q108" s="63"/>
      <c r="R108" s="73"/>
      <c r="S108" s="63"/>
      <c r="T108" s="64">
        <f>SUM(T95:T107)</f>
        <v>109.43181818181819</v>
      </c>
      <c r="U108" s="65"/>
      <c r="V108" s="64"/>
      <c r="W108" s="64">
        <f>SUM(W95:W107)</f>
        <v>200</v>
      </c>
      <c r="X108" s="65"/>
      <c r="Y108" s="64"/>
      <c r="Z108" s="64">
        <f>SUM(Z95:Z107)</f>
        <v>120</v>
      </c>
      <c r="AA108" s="65"/>
      <c r="AB108" s="64"/>
      <c r="AC108" s="64">
        <f>SUM(AC95:AC107)</f>
        <v>429.43181818181819</v>
      </c>
      <c r="AD108" s="33"/>
    </row>
    <row r="109" spans="1:30" ht="18.600000000000001" thickBot="1" x14ac:dyDescent="0.4">
      <c r="A109" s="74"/>
      <c r="B109" s="66"/>
      <c r="C109" s="75"/>
      <c r="D109" s="66"/>
      <c r="E109" s="66"/>
      <c r="F109" s="76"/>
      <c r="G109" s="66"/>
      <c r="H109" s="66"/>
      <c r="I109" s="76"/>
      <c r="J109" s="66"/>
      <c r="K109" s="66"/>
      <c r="L109" s="76"/>
      <c r="M109" s="66"/>
      <c r="N109" s="66"/>
      <c r="O109" s="76"/>
      <c r="P109" s="66"/>
      <c r="Q109" s="77"/>
      <c r="R109" s="76"/>
      <c r="S109" s="66"/>
      <c r="T109" s="67"/>
      <c r="U109" s="68"/>
      <c r="V109" s="67"/>
      <c r="W109" s="67"/>
      <c r="X109" s="68"/>
      <c r="Y109" s="67"/>
      <c r="Z109" s="67"/>
      <c r="AA109" s="68"/>
      <c r="AB109" s="67"/>
      <c r="AC109" s="67">
        <f>T108+W108+Z108</f>
        <v>429.43181818181819</v>
      </c>
      <c r="AD109" s="76"/>
    </row>
    <row r="116" spans="1:30" ht="15.6" x14ac:dyDescent="0.3">
      <c r="A116" s="105" t="s">
        <v>20</v>
      </c>
      <c r="B116" s="107" t="s">
        <v>10</v>
      </c>
      <c r="C116" s="103"/>
      <c r="D116" s="103"/>
      <c r="E116" s="103"/>
      <c r="F116" s="108"/>
      <c r="G116" s="97"/>
      <c r="H116" s="103" t="s">
        <v>3</v>
      </c>
      <c r="I116" s="98"/>
      <c r="J116" s="97"/>
      <c r="K116" s="103" t="s">
        <v>4</v>
      </c>
      <c r="L116" s="98"/>
      <c r="M116" s="97"/>
      <c r="N116" s="103" t="s">
        <v>5</v>
      </c>
      <c r="O116" s="98"/>
      <c r="P116" s="97"/>
      <c r="Q116" s="103" t="s">
        <v>6</v>
      </c>
      <c r="R116" s="98"/>
      <c r="S116" s="97"/>
      <c r="T116" s="103" t="s">
        <v>21</v>
      </c>
      <c r="U116" s="98"/>
      <c r="V116" s="97"/>
      <c r="W116" s="103" t="s">
        <v>7</v>
      </c>
      <c r="X116" s="98"/>
      <c r="Y116" s="97"/>
      <c r="Z116" s="103" t="s">
        <v>8</v>
      </c>
      <c r="AA116" s="98"/>
      <c r="AB116" s="97"/>
      <c r="AC116" s="103" t="s">
        <v>9</v>
      </c>
      <c r="AD116" s="98"/>
    </row>
    <row r="117" spans="1:30" ht="16.2" thickBot="1" x14ac:dyDescent="0.35">
      <c r="A117" s="106"/>
      <c r="B117" s="109"/>
      <c r="C117" s="110"/>
      <c r="D117" s="110"/>
      <c r="E117" s="110"/>
      <c r="F117" s="111"/>
      <c r="G117" s="99"/>
      <c r="H117" s="104"/>
      <c r="I117" s="100"/>
      <c r="J117" s="99"/>
      <c r="K117" s="104"/>
      <c r="L117" s="100"/>
      <c r="M117" s="99"/>
      <c r="N117" s="104"/>
      <c r="O117" s="100"/>
      <c r="P117" s="99"/>
      <c r="Q117" s="104"/>
      <c r="R117" s="100"/>
      <c r="S117" s="99"/>
      <c r="T117" s="104"/>
      <c r="U117" s="100"/>
      <c r="V117" s="99"/>
      <c r="W117" s="104"/>
      <c r="X117" s="100"/>
      <c r="Y117" s="99"/>
      <c r="Z117" s="104"/>
      <c r="AA117" s="100"/>
      <c r="AB117" s="99"/>
      <c r="AC117" s="104"/>
      <c r="AD117" s="100"/>
    </row>
    <row r="118" spans="1:30" ht="18" x14ac:dyDescent="0.35">
      <c r="A118" s="22"/>
      <c r="C118" s="1"/>
      <c r="F118" s="3"/>
      <c r="I118" s="3"/>
      <c r="L118" s="3"/>
      <c r="O118" s="3"/>
      <c r="R118" s="3"/>
      <c r="S118" s="32"/>
      <c r="T118" s="32"/>
      <c r="U118" s="33"/>
      <c r="X118" s="3"/>
      <c r="AA118" s="3"/>
      <c r="AB118" s="32"/>
      <c r="AC118" s="32"/>
      <c r="AD118" s="33"/>
    </row>
    <row r="119" spans="1:30" ht="18" x14ac:dyDescent="0.35">
      <c r="A119" s="38" t="s">
        <v>31</v>
      </c>
      <c r="C119" s="1" t="s">
        <v>1</v>
      </c>
      <c r="F119" s="3"/>
      <c r="H119" t="s">
        <v>47</v>
      </c>
      <c r="I119" s="3"/>
      <c r="K119">
        <v>150</v>
      </c>
      <c r="L119" s="3"/>
      <c r="N119">
        <v>3</v>
      </c>
      <c r="O119" s="3"/>
      <c r="Q119" s="4">
        <v>4.1666666666666664E-2</v>
      </c>
      <c r="R119" s="3"/>
      <c r="S119" s="32"/>
      <c r="T119" s="59">
        <f>$Z$7*K119</f>
        <v>30.681818181818183</v>
      </c>
      <c r="U119" s="60"/>
      <c r="V119" s="42"/>
      <c r="W119" s="42"/>
      <c r="X119" s="41"/>
      <c r="Y119" s="42"/>
      <c r="Z119" s="42">
        <v>40</v>
      </c>
      <c r="AA119" s="41"/>
      <c r="AB119" s="59"/>
      <c r="AC119" s="59">
        <f>SUM(T119:Z120)</f>
        <v>70.681818181818187</v>
      </c>
      <c r="AD119" s="33"/>
    </row>
    <row r="120" spans="1:30" ht="18" x14ac:dyDescent="0.35">
      <c r="A120" s="23"/>
      <c r="B120" s="6"/>
      <c r="C120" s="5"/>
      <c r="D120" s="6"/>
      <c r="E120" s="6"/>
      <c r="F120" s="7"/>
      <c r="G120" s="6"/>
      <c r="H120" s="6"/>
      <c r="I120" s="7"/>
      <c r="J120" s="6"/>
      <c r="K120" s="6"/>
      <c r="L120" s="7"/>
      <c r="M120" s="6"/>
      <c r="N120" s="6"/>
      <c r="O120" s="7"/>
      <c r="P120" s="6"/>
      <c r="Q120" s="8">
        <v>8.3333333333333329E-2</v>
      </c>
      <c r="R120" s="7"/>
      <c r="S120" s="35"/>
      <c r="T120" s="61"/>
      <c r="U120" s="62"/>
      <c r="V120" s="44"/>
      <c r="W120" s="44"/>
      <c r="X120" s="45"/>
      <c r="Y120" s="44"/>
      <c r="Z120" s="44"/>
      <c r="AA120" s="45"/>
      <c r="AB120" s="61"/>
      <c r="AC120" s="61"/>
      <c r="AD120" s="36"/>
    </row>
    <row r="121" spans="1:30" ht="18" x14ac:dyDescent="0.35">
      <c r="A121" s="22"/>
      <c r="C121" s="1"/>
      <c r="F121" s="3"/>
      <c r="I121" s="3"/>
      <c r="L121" s="3"/>
      <c r="O121" s="3"/>
      <c r="R121" s="3"/>
      <c r="S121" s="32"/>
      <c r="T121" s="59"/>
      <c r="U121" s="60"/>
      <c r="V121" s="42"/>
      <c r="W121" s="42"/>
      <c r="X121" s="41"/>
      <c r="Y121" s="42"/>
      <c r="Z121" s="42"/>
      <c r="AA121" s="41"/>
      <c r="AB121" s="59"/>
      <c r="AC121" s="59"/>
      <c r="AD121" s="33"/>
    </row>
    <row r="122" spans="1:30" ht="18" x14ac:dyDescent="0.35">
      <c r="A122" s="38">
        <v>19</v>
      </c>
      <c r="C122" s="1" t="s">
        <v>0</v>
      </c>
      <c r="F122" s="3"/>
      <c r="H122" t="s">
        <v>14</v>
      </c>
      <c r="I122" s="3"/>
      <c r="K122">
        <v>140</v>
      </c>
      <c r="L122" s="3"/>
      <c r="N122">
        <v>3</v>
      </c>
      <c r="O122" s="3"/>
      <c r="Q122" s="4">
        <v>0.20833333333333334</v>
      </c>
      <c r="R122" s="3"/>
      <c r="S122" s="32"/>
      <c r="T122" s="59">
        <f>$Z$7*K122</f>
        <v>28.636363636363637</v>
      </c>
      <c r="U122" s="60"/>
      <c r="V122" s="42"/>
      <c r="W122" s="42"/>
      <c r="X122" s="41"/>
      <c r="Y122" s="42"/>
      <c r="Z122" s="42"/>
      <c r="AA122" s="41"/>
      <c r="AB122" s="59"/>
      <c r="AC122" s="59">
        <f>SUM(T122:Z123)</f>
        <v>28.636363636363637</v>
      </c>
      <c r="AD122" s="33"/>
    </row>
    <row r="123" spans="1:30" ht="18.600000000000001" thickBot="1" x14ac:dyDescent="0.4">
      <c r="A123" s="24"/>
      <c r="B123" s="2"/>
      <c r="C123" s="10"/>
      <c r="D123" s="2"/>
      <c r="E123" s="2"/>
      <c r="F123" s="9"/>
      <c r="G123" s="2"/>
      <c r="H123" s="2"/>
      <c r="I123" s="9"/>
      <c r="J123" s="2"/>
      <c r="K123" s="2"/>
      <c r="L123" s="9"/>
      <c r="M123" s="2"/>
      <c r="N123" s="2"/>
      <c r="O123" s="9"/>
      <c r="P123" s="2"/>
      <c r="Q123" s="11"/>
      <c r="R123" s="9"/>
      <c r="S123" s="66"/>
      <c r="T123" s="67"/>
      <c r="U123" s="68"/>
      <c r="V123" s="40"/>
      <c r="W123" s="40"/>
      <c r="X123" s="43"/>
      <c r="Y123" s="40"/>
      <c r="Z123" s="40"/>
      <c r="AA123" s="43"/>
      <c r="AB123" s="67"/>
      <c r="AC123" s="67"/>
      <c r="AD123" s="76"/>
    </row>
    <row r="124" spans="1:30" ht="18" x14ac:dyDescent="0.35">
      <c r="A124" s="69"/>
      <c r="B124" s="32"/>
      <c r="C124" s="70"/>
      <c r="D124" s="32"/>
      <c r="E124" s="32"/>
      <c r="F124" s="33"/>
      <c r="G124" s="32"/>
      <c r="H124" s="32"/>
      <c r="I124" s="33"/>
      <c r="J124" s="32"/>
      <c r="K124" s="32"/>
      <c r="L124" s="33"/>
      <c r="M124" s="32"/>
      <c r="N124" s="32"/>
      <c r="O124" s="33"/>
      <c r="P124" s="32"/>
      <c r="Q124" s="71"/>
      <c r="R124" s="33"/>
      <c r="S124" s="32"/>
      <c r="T124" s="59"/>
      <c r="U124" s="60"/>
      <c r="V124" s="59"/>
      <c r="W124" s="59"/>
      <c r="X124" s="60"/>
      <c r="Y124" s="59"/>
      <c r="Z124" s="59"/>
      <c r="AA124" s="60"/>
      <c r="AB124" s="59"/>
      <c r="AC124" s="59"/>
      <c r="AD124" s="33"/>
    </row>
    <row r="125" spans="1:30" ht="18" x14ac:dyDescent="0.35">
      <c r="A125" s="69" t="s">
        <v>35</v>
      </c>
      <c r="B125" s="32"/>
      <c r="C125" s="70"/>
      <c r="D125" s="32"/>
      <c r="E125" s="32"/>
      <c r="F125" s="33"/>
      <c r="G125" s="32"/>
      <c r="H125" s="72"/>
      <c r="I125" s="73"/>
      <c r="J125" s="63"/>
      <c r="K125" s="63">
        <f>SUM(K118:K124)</f>
        <v>290</v>
      </c>
      <c r="L125" s="73"/>
      <c r="M125" s="63"/>
      <c r="N125" s="63">
        <f>SUM(N118:N124)</f>
        <v>6</v>
      </c>
      <c r="O125" s="73"/>
      <c r="P125" s="63"/>
      <c r="Q125" s="63"/>
      <c r="R125" s="73"/>
      <c r="S125" s="63"/>
      <c r="T125" s="64">
        <f>SUM(T118:T124)</f>
        <v>59.31818181818182</v>
      </c>
      <c r="U125" s="65"/>
      <c r="V125" s="64"/>
      <c r="W125" s="64">
        <f>SUM(W118:W124)</f>
        <v>0</v>
      </c>
      <c r="X125" s="65"/>
      <c r="Y125" s="64"/>
      <c r="Z125" s="64">
        <f>SUM(Z118:Z124)</f>
        <v>40</v>
      </c>
      <c r="AA125" s="65"/>
      <c r="AB125" s="64"/>
      <c r="AC125" s="64">
        <f>SUM(AC118:AC124)</f>
        <v>99.318181818181827</v>
      </c>
      <c r="AD125" s="33"/>
    </row>
    <row r="126" spans="1:30" ht="18.600000000000001" thickBot="1" x14ac:dyDescent="0.4">
      <c r="A126" s="74"/>
      <c r="B126" s="66"/>
      <c r="C126" s="75"/>
      <c r="D126" s="66"/>
      <c r="E126" s="66"/>
      <c r="F126" s="76"/>
      <c r="G126" s="66"/>
      <c r="H126" s="66"/>
      <c r="I126" s="76"/>
      <c r="J126" s="66"/>
      <c r="K126" s="66"/>
      <c r="L126" s="76"/>
      <c r="M126" s="66"/>
      <c r="N126" s="66"/>
      <c r="O126" s="76"/>
      <c r="P126" s="66"/>
      <c r="Q126" s="77"/>
      <c r="R126" s="76"/>
      <c r="S126" s="66"/>
      <c r="T126" s="67"/>
      <c r="U126" s="68"/>
      <c r="V126" s="67"/>
      <c r="W126" s="67"/>
      <c r="X126" s="68"/>
      <c r="Y126" s="67"/>
      <c r="Z126" s="67"/>
      <c r="AA126" s="68"/>
      <c r="AB126" s="67"/>
      <c r="AC126" s="67">
        <f>T125+W125+Z125</f>
        <v>99.318181818181813</v>
      </c>
      <c r="AD126" s="76"/>
    </row>
    <row r="127" spans="1:30" ht="18" x14ac:dyDescent="0.35">
      <c r="A127" s="14"/>
      <c r="B127" s="27"/>
      <c r="C127" s="28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9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1:30" ht="18" x14ac:dyDescent="0.35">
      <c r="A128" s="14"/>
      <c r="C128" s="1"/>
      <c r="Q128" s="4"/>
    </row>
    <row r="129" spans="1:30" ht="18" x14ac:dyDescent="0.35">
      <c r="A129" s="14"/>
      <c r="C129" s="1"/>
      <c r="J129" s="101"/>
      <c r="K129" s="103" t="s">
        <v>4</v>
      </c>
      <c r="L129" s="98"/>
      <c r="M129" s="97"/>
      <c r="N129" s="103" t="s">
        <v>5</v>
      </c>
      <c r="O129" s="98"/>
      <c r="P129" s="97"/>
      <c r="Q129" s="103" t="s">
        <v>34</v>
      </c>
      <c r="R129" s="98"/>
      <c r="S129" s="97"/>
      <c r="T129" s="103" t="s">
        <v>21</v>
      </c>
      <c r="U129" s="98"/>
      <c r="V129" s="97"/>
      <c r="W129" s="103" t="s">
        <v>7</v>
      </c>
      <c r="X129" s="98"/>
      <c r="Y129" s="97"/>
      <c r="Z129" s="103" t="s">
        <v>8</v>
      </c>
      <c r="AA129" s="98"/>
      <c r="AB129" s="97"/>
      <c r="AC129" s="103" t="s">
        <v>9</v>
      </c>
      <c r="AD129" s="98"/>
    </row>
    <row r="130" spans="1:30" ht="18.600000000000001" thickBot="1" x14ac:dyDescent="0.4">
      <c r="A130" s="15"/>
      <c r="B130" s="6"/>
      <c r="C130" s="5"/>
      <c r="D130" s="6"/>
      <c r="E130" s="6"/>
      <c r="F130" s="6"/>
      <c r="G130" s="6"/>
      <c r="H130" s="6"/>
      <c r="I130" s="6"/>
      <c r="J130" s="102"/>
      <c r="K130" s="104"/>
      <c r="L130" s="100"/>
      <c r="M130" s="99"/>
      <c r="N130" s="104"/>
      <c r="O130" s="100"/>
      <c r="P130" s="99"/>
      <c r="Q130" s="104"/>
      <c r="R130" s="100"/>
      <c r="S130" s="99"/>
      <c r="T130" s="104"/>
      <c r="U130" s="100"/>
      <c r="V130" s="99"/>
      <c r="W130" s="104"/>
      <c r="X130" s="100"/>
      <c r="Y130" s="99"/>
      <c r="Z130" s="104"/>
      <c r="AA130" s="100"/>
      <c r="AB130" s="99"/>
      <c r="AC130" s="104"/>
      <c r="AD130" s="100"/>
    </row>
    <row r="131" spans="1:30" ht="18" x14ac:dyDescent="0.35">
      <c r="A131" s="69"/>
      <c r="B131" s="32"/>
      <c r="C131" s="70"/>
      <c r="D131" s="32"/>
      <c r="E131" s="32"/>
      <c r="F131" s="33"/>
      <c r="G131" s="32"/>
      <c r="H131" s="32"/>
      <c r="I131" s="33"/>
      <c r="J131" s="32"/>
      <c r="K131" s="32"/>
      <c r="L131" s="33"/>
      <c r="M131" s="32"/>
      <c r="N131" s="32"/>
      <c r="O131" s="33"/>
      <c r="P131" s="32"/>
      <c r="Q131" s="71"/>
      <c r="R131" s="33"/>
      <c r="S131" s="32"/>
      <c r="T131" s="32"/>
      <c r="U131" s="33"/>
      <c r="V131" s="32"/>
      <c r="W131" s="32"/>
      <c r="X131" s="33"/>
      <c r="Y131" s="32"/>
      <c r="Z131" s="32"/>
      <c r="AA131" s="33"/>
      <c r="AB131" s="32"/>
      <c r="AC131" s="32"/>
      <c r="AD131" s="33"/>
    </row>
    <row r="132" spans="1:30" ht="18" x14ac:dyDescent="0.35">
      <c r="A132" s="115" t="s">
        <v>42</v>
      </c>
      <c r="B132" s="116"/>
      <c r="C132" s="116"/>
      <c r="D132" s="116"/>
      <c r="E132" s="116"/>
      <c r="F132" s="117"/>
      <c r="G132" s="32"/>
      <c r="H132" s="72"/>
      <c r="I132" s="73"/>
      <c r="J132" s="63"/>
      <c r="K132" s="63">
        <f>K125+K108+K89</f>
        <v>1250</v>
      </c>
      <c r="L132" s="73">
        <f>SUM(K132)</f>
        <v>1250</v>
      </c>
      <c r="M132" s="63"/>
      <c r="N132" s="64">
        <f>N125+N108+N89</f>
        <v>24</v>
      </c>
      <c r="O132" s="73"/>
      <c r="P132" s="63"/>
      <c r="Q132" s="63"/>
      <c r="R132" s="73"/>
      <c r="S132" s="63"/>
      <c r="T132" s="64">
        <f>T125+T108+T89</f>
        <v>255.68181818181819</v>
      </c>
      <c r="U132" s="65"/>
      <c r="V132" s="64"/>
      <c r="W132" s="64">
        <f>W125+W108+W89</f>
        <v>400</v>
      </c>
      <c r="X132" s="65"/>
      <c r="Y132" s="64"/>
      <c r="Z132" s="64">
        <f>Z125+Z108+Z89</f>
        <v>255</v>
      </c>
      <c r="AA132" s="65"/>
      <c r="AB132" s="64"/>
      <c r="AC132" s="64">
        <f>AC125+AC108+AC89</f>
        <v>910.68181818181813</v>
      </c>
      <c r="AD132" s="60"/>
    </row>
    <row r="133" spans="1:30" ht="18.600000000000001" thickBot="1" x14ac:dyDescent="0.4">
      <c r="A133" s="74"/>
      <c r="B133" s="66"/>
      <c r="C133" s="75"/>
      <c r="D133" s="66"/>
      <c r="E133" s="66"/>
      <c r="F133" s="76"/>
      <c r="G133" s="66"/>
      <c r="H133" s="66"/>
      <c r="I133" s="76"/>
      <c r="J133" s="66"/>
      <c r="K133" s="66"/>
      <c r="L133" s="76"/>
      <c r="M133" s="66"/>
      <c r="N133" s="67"/>
      <c r="O133" s="76"/>
      <c r="P133" s="66"/>
      <c r="Q133" s="77"/>
      <c r="R133" s="76"/>
      <c r="S133" s="66"/>
      <c r="T133" s="67"/>
      <c r="U133" s="68"/>
      <c r="V133" s="67"/>
      <c r="W133" s="67"/>
      <c r="X133" s="68"/>
      <c r="Y133" s="67"/>
      <c r="Z133" s="67"/>
      <c r="AA133" s="68"/>
      <c r="AB133" s="67"/>
      <c r="AC133" s="67"/>
      <c r="AD133" s="68"/>
    </row>
    <row r="134" spans="1:30" ht="18" x14ac:dyDescent="0.35">
      <c r="A134" s="69"/>
      <c r="B134" s="32"/>
      <c r="C134" s="70"/>
      <c r="D134" s="32"/>
      <c r="E134" s="32"/>
      <c r="F134" s="33"/>
      <c r="G134" s="32"/>
      <c r="H134" s="32"/>
      <c r="I134" s="33"/>
      <c r="J134" s="32"/>
      <c r="K134" s="32"/>
      <c r="L134" s="33"/>
      <c r="M134" s="32"/>
      <c r="N134" s="59"/>
      <c r="O134" s="33"/>
      <c r="P134" s="32"/>
      <c r="Q134" s="71"/>
      <c r="R134" s="33"/>
      <c r="S134" s="32"/>
      <c r="T134" s="59"/>
      <c r="U134" s="60"/>
      <c r="V134" s="59"/>
      <c r="W134" s="59"/>
      <c r="X134" s="60"/>
      <c r="Y134" s="59"/>
      <c r="Z134" s="59"/>
      <c r="AA134" s="60"/>
      <c r="AB134" s="59"/>
      <c r="AC134" s="59"/>
      <c r="AD134" s="60"/>
    </row>
    <row r="135" spans="1:30" ht="18" x14ac:dyDescent="0.35">
      <c r="A135" s="115" t="s">
        <v>38</v>
      </c>
      <c r="B135" s="116"/>
      <c r="C135" s="116"/>
      <c r="D135" s="116"/>
      <c r="E135" s="116"/>
      <c r="F135" s="117"/>
      <c r="G135" s="32"/>
      <c r="H135" s="72"/>
      <c r="I135" s="73"/>
      <c r="J135" s="63"/>
      <c r="K135" s="63">
        <f>K54</f>
        <v>1250</v>
      </c>
      <c r="L135" s="73">
        <f>SUM(K135)</f>
        <v>1250</v>
      </c>
      <c r="M135" s="63"/>
      <c r="N135" s="64">
        <f>N54</f>
        <v>24</v>
      </c>
      <c r="O135" s="73"/>
      <c r="P135" s="63"/>
      <c r="Q135" s="63"/>
      <c r="R135" s="73"/>
      <c r="S135" s="63"/>
      <c r="T135" s="64">
        <f>T54</f>
        <v>255.68181818181819</v>
      </c>
      <c r="U135" s="65"/>
      <c r="V135" s="64"/>
      <c r="W135" s="64">
        <f>W54</f>
        <v>400</v>
      </c>
      <c r="X135" s="65"/>
      <c r="Y135" s="64"/>
      <c r="Z135" s="64">
        <f>Z54</f>
        <v>270</v>
      </c>
      <c r="AA135" s="65"/>
      <c r="AB135" s="64"/>
      <c r="AC135" s="64">
        <f>AC54</f>
        <v>925.68181818181824</v>
      </c>
      <c r="AD135" s="60"/>
    </row>
    <row r="136" spans="1:30" ht="18.600000000000001" thickBot="1" x14ac:dyDescent="0.4">
      <c r="A136" s="74"/>
      <c r="B136" s="66"/>
      <c r="C136" s="75"/>
      <c r="D136" s="66"/>
      <c r="E136" s="66"/>
      <c r="F136" s="76"/>
      <c r="G136" s="66"/>
      <c r="H136" s="66"/>
      <c r="I136" s="76"/>
      <c r="J136" s="66"/>
      <c r="K136" s="66"/>
      <c r="L136" s="76"/>
      <c r="M136" s="66"/>
      <c r="N136" s="66"/>
      <c r="O136" s="76"/>
      <c r="P136" s="66"/>
      <c r="Q136" s="77"/>
      <c r="R136" s="76"/>
      <c r="S136" s="66"/>
      <c r="T136" s="67"/>
      <c r="U136" s="68"/>
      <c r="V136" s="67"/>
      <c r="W136" s="67"/>
      <c r="X136" s="68"/>
      <c r="Y136" s="67"/>
      <c r="Z136" s="67"/>
      <c r="AA136" s="68"/>
      <c r="AB136" s="67"/>
      <c r="AC136" s="67"/>
      <c r="AD136" s="68"/>
    </row>
    <row r="137" spans="1:30" ht="18" x14ac:dyDescent="0.35">
      <c r="A137" s="69"/>
      <c r="B137" s="32"/>
      <c r="C137" s="70"/>
      <c r="D137" s="32"/>
      <c r="E137" s="32"/>
      <c r="F137" s="33"/>
      <c r="G137" s="32"/>
      <c r="H137" s="32"/>
      <c r="I137" s="33"/>
      <c r="J137" s="32"/>
      <c r="K137" s="32"/>
      <c r="L137" s="33"/>
      <c r="M137" s="32"/>
      <c r="N137" s="32"/>
      <c r="O137" s="33"/>
      <c r="P137" s="32"/>
      <c r="Q137" s="71"/>
      <c r="R137" s="33"/>
      <c r="S137" s="32"/>
      <c r="T137" s="59"/>
      <c r="U137" s="60"/>
      <c r="V137" s="59"/>
      <c r="W137" s="59"/>
      <c r="X137" s="60"/>
      <c r="Y137" s="59"/>
      <c r="Z137" s="59"/>
      <c r="AA137" s="60"/>
      <c r="AB137" s="59"/>
      <c r="AC137" s="59"/>
      <c r="AD137" s="60"/>
    </row>
    <row r="138" spans="1:30" ht="18" x14ac:dyDescent="0.35">
      <c r="A138" s="69" t="s">
        <v>39</v>
      </c>
      <c r="B138" s="32"/>
      <c r="C138" s="70"/>
      <c r="D138" s="32"/>
      <c r="E138" s="32"/>
      <c r="F138" s="33"/>
      <c r="G138" s="32"/>
      <c r="H138" s="72"/>
      <c r="I138" s="73"/>
      <c r="J138" s="63"/>
      <c r="K138" s="63">
        <f>K70</f>
        <v>0</v>
      </c>
      <c r="L138" s="73">
        <f>SUM(K138)</f>
        <v>0</v>
      </c>
      <c r="M138" s="63"/>
      <c r="N138" s="63">
        <f>N70</f>
        <v>2</v>
      </c>
      <c r="O138" s="73"/>
      <c r="P138" s="63"/>
      <c r="Q138" s="63"/>
      <c r="R138" s="73"/>
      <c r="S138" s="63"/>
      <c r="T138" s="64">
        <f>T70</f>
        <v>19</v>
      </c>
      <c r="U138" s="65"/>
      <c r="V138" s="64"/>
      <c r="W138" s="64">
        <f>W70</f>
        <v>900</v>
      </c>
      <c r="X138" s="65"/>
      <c r="Y138" s="64"/>
      <c r="Z138" s="64">
        <f>Z70</f>
        <v>300</v>
      </c>
      <c r="AA138" s="65"/>
      <c r="AB138" s="64"/>
      <c r="AC138" s="64">
        <f>AC70</f>
        <v>1219</v>
      </c>
      <c r="AD138" s="60"/>
    </row>
    <row r="139" spans="1:30" ht="18.600000000000001" thickBot="1" x14ac:dyDescent="0.4">
      <c r="A139" s="74"/>
      <c r="B139" s="66"/>
      <c r="C139" s="75"/>
      <c r="D139" s="66"/>
      <c r="E139" s="66"/>
      <c r="F139" s="76"/>
      <c r="G139" s="66"/>
      <c r="H139" s="66"/>
      <c r="I139" s="76"/>
      <c r="J139" s="66"/>
      <c r="K139" s="66"/>
      <c r="L139" s="76"/>
      <c r="M139" s="66"/>
      <c r="N139" s="66"/>
      <c r="O139" s="76"/>
      <c r="P139" s="66"/>
      <c r="Q139" s="77"/>
      <c r="R139" s="76"/>
      <c r="S139" s="66"/>
      <c r="T139" s="67"/>
      <c r="U139" s="68"/>
      <c r="V139" s="67"/>
      <c r="W139" s="67"/>
      <c r="X139" s="68"/>
      <c r="Y139" s="67"/>
      <c r="Z139" s="67"/>
      <c r="AA139" s="68"/>
      <c r="AB139" s="67"/>
      <c r="AC139" s="67"/>
      <c r="AD139" s="68"/>
    </row>
    <row r="140" spans="1:30" ht="18" x14ac:dyDescent="0.35">
      <c r="A140" s="69"/>
      <c r="B140" s="32"/>
      <c r="C140" s="70"/>
      <c r="D140" s="32"/>
      <c r="E140" s="32"/>
      <c r="F140" s="33"/>
      <c r="G140" s="32"/>
      <c r="H140" s="85"/>
      <c r="I140" s="33"/>
      <c r="J140" s="32"/>
      <c r="K140" s="32"/>
      <c r="L140" s="33"/>
      <c r="M140" s="32"/>
      <c r="N140" s="32"/>
      <c r="O140" s="33"/>
      <c r="P140" s="32"/>
      <c r="Q140" s="71"/>
      <c r="R140" s="33"/>
      <c r="S140" s="32"/>
      <c r="T140" s="59"/>
      <c r="U140" s="60"/>
      <c r="V140" s="59"/>
      <c r="W140" s="59"/>
      <c r="X140" s="60"/>
      <c r="Y140" s="59"/>
      <c r="Z140" s="59"/>
      <c r="AA140" s="60"/>
      <c r="AB140" s="59"/>
      <c r="AC140" s="59"/>
      <c r="AD140" s="60"/>
    </row>
    <row r="141" spans="1:30" ht="18" x14ac:dyDescent="0.35">
      <c r="A141" s="69" t="s">
        <v>43</v>
      </c>
      <c r="B141" s="70"/>
      <c r="C141" s="70"/>
      <c r="D141" s="70"/>
      <c r="E141" s="70"/>
      <c r="F141" s="86"/>
      <c r="G141" s="70"/>
      <c r="H141" s="87"/>
      <c r="I141" s="88"/>
      <c r="J141" s="118">
        <f>SUM(K132:K138)</f>
        <v>2500</v>
      </c>
      <c r="K141" s="119"/>
      <c r="L141" s="120"/>
      <c r="M141" s="89"/>
      <c r="N141" s="87">
        <f>SUM(N132:N140)</f>
        <v>50</v>
      </c>
      <c r="O141" s="88"/>
      <c r="P141" s="89"/>
      <c r="Q141" s="87">
        <f>$AC$6</f>
        <v>345</v>
      </c>
      <c r="R141" s="88"/>
      <c r="S141" s="89"/>
      <c r="T141" s="90">
        <f>SUM(T132:T140)</f>
        <v>530.36363636363637</v>
      </c>
      <c r="U141" s="91"/>
      <c r="V141" s="112">
        <f>SUM(W132:W140)</f>
        <v>1700</v>
      </c>
      <c r="W141" s="113"/>
      <c r="X141" s="114"/>
      <c r="Y141" s="92"/>
      <c r="Z141" s="90">
        <f>SUM(Z132:Z140)</f>
        <v>825</v>
      </c>
      <c r="AA141" s="91"/>
      <c r="AB141" s="112">
        <f>SUM(AC132:AC140)+Q141</f>
        <v>3400.3636363636365</v>
      </c>
      <c r="AC141" s="113"/>
      <c r="AD141" s="114"/>
    </row>
    <row r="142" spans="1:30" ht="18.600000000000001" thickBot="1" x14ac:dyDescent="0.4">
      <c r="A142" s="74"/>
      <c r="B142" s="66"/>
      <c r="C142" s="75"/>
      <c r="D142" s="66"/>
      <c r="E142" s="66"/>
      <c r="F142" s="76"/>
      <c r="G142" s="66"/>
      <c r="H142" s="66"/>
      <c r="I142" s="76"/>
      <c r="J142" s="66"/>
      <c r="K142" s="66"/>
      <c r="L142" s="76"/>
      <c r="M142" s="66"/>
      <c r="N142" s="66"/>
      <c r="O142" s="76"/>
      <c r="P142" s="66"/>
      <c r="Q142" s="77"/>
      <c r="R142" s="76"/>
      <c r="S142" s="66"/>
      <c r="T142" s="67"/>
      <c r="U142" s="68"/>
      <c r="V142" s="67"/>
      <c r="W142" s="67"/>
      <c r="X142" s="68"/>
      <c r="Y142" s="67"/>
      <c r="Z142" s="67"/>
      <c r="AA142" s="68"/>
      <c r="AB142" s="67"/>
      <c r="AC142" s="67">
        <f>SUM(Q141:Z141)</f>
        <v>3400.3636363636365</v>
      </c>
      <c r="AD142" s="68"/>
    </row>
  </sheetData>
  <mergeCells count="83">
    <mergeCell ref="A93:A94"/>
    <mergeCell ref="K129:K130"/>
    <mergeCell ref="N129:N130"/>
    <mergeCell ref="Q129:Q130"/>
    <mergeCell ref="T129:T130"/>
    <mergeCell ref="B93:F94"/>
    <mergeCell ref="H93:H94"/>
    <mergeCell ref="K93:K94"/>
    <mergeCell ref="N93:N94"/>
    <mergeCell ref="Q93:Q94"/>
    <mergeCell ref="W129:W130"/>
    <mergeCell ref="Z129:Z130"/>
    <mergeCell ref="AC129:AC130"/>
    <mergeCell ref="AB141:AD141"/>
    <mergeCell ref="A54:F54"/>
    <mergeCell ref="A132:F132"/>
    <mergeCell ref="A135:F135"/>
    <mergeCell ref="J141:L141"/>
    <mergeCell ref="V141:X141"/>
    <mergeCell ref="A116:A117"/>
    <mergeCell ref="B116:F117"/>
    <mergeCell ref="H116:H117"/>
    <mergeCell ref="K116:K117"/>
    <mergeCell ref="N116:N117"/>
    <mergeCell ref="Q116:Q117"/>
    <mergeCell ref="T116:T117"/>
    <mergeCell ref="W116:W117"/>
    <mergeCell ref="T93:T94"/>
    <mergeCell ref="W93:W94"/>
    <mergeCell ref="Z93:Z94"/>
    <mergeCell ref="AC93:AC94"/>
    <mergeCell ref="Z116:Z117"/>
    <mergeCell ref="AC116:AC117"/>
    <mergeCell ref="A77:A78"/>
    <mergeCell ref="B77:F78"/>
    <mergeCell ref="H77:H78"/>
    <mergeCell ref="K77:K78"/>
    <mergeCell ref="N77:N78"/>
    <mergeCell ref="A58:A59"/>
    <mergeCell ref="B58:F59"/>
    <mergeCell ref="H58:H59"/>
    <mergeCell ref="K58:K59"/>
    <mergeCell ref="N58:N59"/>
    <mergeCell ref="Q39:Q40"/>
    <mergeCell ref="T39:T40"/>
    <mergeCell ref="W39:W40"/>
    <mergeCell ref="Z39:Z40"/>
    <mergeCell ref="AC77:AC78"/>
    <mergeCell ref="Q58:Q59"/>
    <mergeCell ref="T58:T59"/>
    <mergeCell ref="W58:W59"/>
    <mergeCell ref="Z58:Z59"/>
    <mergeCell ref="AC58:AC59"/>
    <mergeCell ref="Q77:Q78"/>
    <mergeCell ref="T77:T78"/>
    <mergeCell ref="W77:W78"/>
    <mergeCell ref="Z77:Z78"/>
    <mergeCell ref="AC39:AC40"/>
    <mergeCell ref="A20:A21"/>
    <mergeCell ref="B20:F21"/>
    <mergeCell ref="H20:H21"/>
    <mergeCell ref="K20:K21"/>
    <mergeCell ref="N20:N21"/>
    <mergeCell ref="Q20:Q21"/>
    <mergeCell ref="T20:T21"/>
    <mergeCell ref="W20:W21"/>
    <mergeCell ref="Z20:Z21"/>
    <mergeCell ref="AC20:AC21"/>
    <mergeCell ref="A39:A40"/>
    <mergeCell ref="B39:F40"/>
    <mergeCell ref="H39:H40"/>
    <mergeCell ref="K39:K40"/>
    <mergeCell ref="N39:N40"/>
    <mergeCell ref="AC4:AC5"/>
    <mergeCell ref="A4:A5"/>
    <mergeCell ref="B4:F5"/>
    <mergeCell ref="H4:H5"/>
    <mergeCell ref="K4:K5"/>
    <mergeCell ref="N4:N5"/>
    <mergeCell ref="Q4:Q5"/>
    <mergeCell ref="T4:T5"/>
    <mergeCell ref="W4:W5"/>
    <mergeCell ref="Z4:Z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Wood</dc:creator>
  <cp:lastModifiedBy>Andy Wood</cp:lastModifiedBy>
  <cp:lastPrinted>2023-02-20T19:42:04Z</cp:lastPrinted>
  <dcterms:created xsi:type="dcterms:W3CDTF">2023-02-16T17:58:16Z</dcterms:created>
  <dcterms:modified xsi:type="dcterms:W3CDTF">2023-02-23T20:12:22Z</dcterms:modified>
</cp:coreProperties>
</file>